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League Table" sheetId="1" r:id="rId1"/>
    <sheet name="Bonus Round Results" sheetId="2" r:id="rId2"/>
    <sheet name="Sheet1" sheetId="3" state="hidden" r:id="rId3"/>
  </sheets>
  <definedNames>
    <definedName name="_xlfn.ANCHORARRAY" hidden="1">#NAME?</definedName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<sst xmlns="http://schemas.openxmlformats.org/spreadsheetml/2006/main" count="261" uniqueCount="79">
  <si>
    <t>League Position</t>
  </si>
  <si>
    <t>Team Name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</si>
  <si>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</si>
  <si>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</si>
  <si>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</si>
  <si>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</si>
  <si>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</si>
  <si>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</si>
  <si>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</si>
  <si>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</si>
  <si>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</si>
  <si>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</si>
  <si>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</si>
  <si>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</si>
  <si>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</si>
  <si>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</si>
  <si>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</si>
  <si>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</si>
  <si>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</si>
  <si>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</si>
  <si>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</si>
  <si>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</si>
  <si>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</si>
  <si>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</si>
  <si>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</si>
  <si>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</si>
  <si>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</si>
  <si>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Wipe out High</t>
  </si>
  <si>
    <t>Wipe Out Low</t>
  </si>
  <si>
    <t xml:space="preserve">CHALFONTS </t>
  </si>
  <si>
    <t>IN THE CORNER</t>
  </si>
  <si>
    <t>* * * * * * * * * * CLICK ON TAB BELOW FOR BONUS ROUND RESULTS * * * * * * * * *</t>
  </si>
  <si>
    <t>GYPSY QUIZZERS</t>
  </si>
  <si>
    <t>LADY AND THE TRAMPS</t>
  </si>
  <si>
    <t>ALWAYS LAST</t>
  </si>
  <si>
    <t>LAST AGAIN</t>
  </si>
  <si>
    <t>SUNS OUT PLUMBS OUT</t>
  </si>
  <si>
    <t>CORONATION COCS</t>
  </si>
  <si>
    <t>STAGLEY</t>
  </si>
  <si>
    <t>DORRIS DYNOMOS</t>
  </si>
  <si>
    <t>WALES GARDEN</t>
  </si>
  <si>
    <t>POSITION</t>
  </si>
  <si>
    <t>SPACE</t>
  </si>
  <si>
    <t>EQUALS</t>
  </si>
  <si>
    <t>TEAM NAME</t>
  </si>
  <si>
    <t>POINTS</t>
  </si>
  <si>
    <t>QUIZ RESULTS</t>
  </si>
  <si>
    <t>1ST</t>
  </si>
  <si>
    <t xml:space="preserve"> </t>
  </si>
  <si>
    <t>=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</si>
  <si>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</si>
  <si>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</si>
  <si>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</si>
  <si>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</si>
  <si>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</si>
  <si>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</si>
  <si>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</si>
  <si>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</si>
  <si>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</si>
  <si>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</si>
  <si>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</si>
  <si>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</si>
  <si>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</si>
  <si>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</si>
  <si>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</si>
  <si>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</si>
  <si>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</si>
  <si>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 xml:space="preserve">  </t>
  </si>
  <si>
    <t>19TH</t>
  </si>
  <si>
    <t>20TH</t>
  </si>
  <si>
    <t>DNF</t>
  </si>
  <si>
    <t>JJ'S</t>
  </si>
  <si>
    <t>The Forge Inn - Glenfield - Sunday Night Quiz League #70</t>
  </si>
  <si>
    <t>SELECCT COMITEE</t>
  </si>
  <si>
    <t>CLUELESS</t>
  </si>
  <si>
    <t>YORKSHIRE PUDDINGS</t>
  </si>
  <si>
    <t>FAMILY FORTUNES</t>
  </si>
  <si>
    <t>CLUELESS =4</t>
  </si>
  <si>
    <r>
      <rPr>
        <b/>
        <sz val="10"/>
        <color indexed="10"/>
        <rFont val="Arial"/>
        <family val="2"/>
      </rPr>
      <t>YORKSHIRE PUDDING</t>
    </r>
    <r>
      <rPr>
        <b/>
        <sz val="10"/>
        <color indexed="17"/>
        <rFont val="Arial"/>
        <family val="2"/>
      </rPr>
      <t xml:space="preserve"> &amp; GYPSY QUIZZERS = 15</t>
    </r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</si>
</sst>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6" fontId="0" fillId="33" borderId="10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34" fillId="29" borderId="10" xfId="48" applyBorder="1" applyAlignment="1">
      <alignment/>
    </xf>
    <xf numFmtId="0" fontId="34" fillId="29" borderId="10" xfId="48" applyBorder="1" applyAlignment="1">
      <alignment horizontal="center"/>
    </xf>
    <xf numFmtId="0" fontId="0" fillId="0" borderId="10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6" fillId="33" borderId="10" xfId="48" applyFont="1" applyFill="1" applyBorder="1" applyAlignment="1">
      <alignment horizontal="center"/>
    </xf>
    <xf numFmtId="0" fontId="26" fillId="33" borderId="10" xfId="48" applyFont="1" applyFill="1" applyBorder="1" applyAlignment="1">
      <alignment/>
    </xf>
    <xf numFmtId="0" fontId="26" fillId="33" borderId="0" xfId="48" applyFont="1" applyFill="1" applyBorder="1" applyAlignment="1">
      <alignment/>
    </xf>
    <xf numFmtId="0" fontId="34" fillId="33" borderId="10" xfId="48" applyFill="1" applyBorder="1" applyAlignment="1">
      <alignment/>
    </xf>
    <xf numFmtId="0" fontId="34" fillId="33" borderId="10" xfId="48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5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PageLayoutView="0" workbookViewId="0" topLeftCell="A1">
      <selection activeCell="D5" sqref="D5:D11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6.8515625" style="1" bestFit="1" customWidth="1"/>
    <col min="4" max="4" width="14.7109375" style="1" bestFit="1" customWidth="1"/>
    <col min="5" max="7" width="14.140625" style="1" bestFit="1" customWidth="1"/>
    <col min="8" max="8" width="15.140625" style="1" bestFit="1" customWidth="1"/>
    <col min="9" max="10" width="14.140625" style="1" bestFit="1" customWidth="1"/>
    <col min="11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53" t="s">
        <v>72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5"/>
    </row>
    <row r="2" spans="1:14" ht="12.75">
      <c r="A2" s="56" t="s">
        <v>8</v>
      </c>
      <c r="B2" s="57"/>
      <c r="C2" s="57"/>
      <c r="D2" s="57"/>
      <c r="E2" s="57"/>
      <c r="F2" s="57"/>
      <c r="G2" s="57"/>
      <c r="H2" s="58">
        <v>1</v>
      </c>
      <c r="I2" s="58"/>
      <c r="J2" s="58"/>
      <c r="K2" s="58"/>
      <c r="L2" s="58"/>
      <c r="M2" s="59"/>
      <c r="N2"/>
    </row>
    <row r="3" spans="1:14" ht="12.75" customHeight="1">
      <c r="A3" s="60" t="s">
        <v>0</v>
      </c>
      <c r="B3" s="62" t="s">
        <v>1</v>
      </c>
      <c r="C3" s="28"/>
      <c r="D3" s="64" t="s">
        <v>11</v>
      </c>
      <c r="E3" s="64"/>
      <c r="F3" s="64"/>
      <c r="G3" s="64"/>
      <c r="H3" s="64"/>
      <c r="I3" s="64"/>
      <c r="J3" s="64"/>
      <c r="K3" s="64"/>
      <c r="L3" s="64"/>
      <c r="M3" s="60" t="s">
        <v>2</v>
      </c>
      <c r="N3" s="7" t="s">
        <v>6</v>
      </c>
    </row>
    <row r="4" spans="1:14" ht="12.75">
      <c r="A4" s="61"/>
      <c r="B4" s="63"/>
      <c r="C4" s="29" t="s">
        <v>18</v>
      </c>
      <c r="D4" s="2">
        <v>45179</v>
      </c>
      <c r="E4" s="2">
        <f>D4+7</f>
        <v>45186</v>
      </c>
      <c r="F4" s="2">
        <f aca="true" t="shared" si="0" ref="F4:L4">E4+7</f>
        <v>45193</v>
      </c>
      <c r="G4" s="2">
        <v>45207</v>
      </c>
      <c r="H4" s="2">
        <f t="shared" si="0"/>
        <v>45214</v>
      </c>
      <c r="I4" s="2">
        <v>45228</v>
      </c>
      <c r="J4" s="37">
        <f t="shared" si="0"/>
        <v>45235</v>
      </c>
      <c r="K4" s="2">
        <f t="shared" si="0"/>
        <v>45242</v>
      </c>
      <c r="L4" s="2">
        <f t="shared" si="0"/>
        <v>45249</v>
      </c>
      <c r="M4" s="61"/>
      <c r="N4" s="7" t="s">
        <v>7</v>
      </c>
    </row>
    <row r="5" spans="1:14" s="23" customFormat="1" ht="12.75" customHeight="1">
      <c r="A5" s="24">
        <v>1</v>
      </c>
      <c r="B5" s="38" t="s">
        <v>30</v>
      </c>
      <c r="C5" s="21">
        <f aca="true" t="shared" si="1" ref="C5:C13">COUNTIF(D5:K5,"&lt;&gt;")</f>
        <v>1</v>
      </c>
      <c r="D5" s="3">
        <v>735</v>
      </c>
      <c r="E5" s="31"/>
      <c r="F5" s="31"/>
      <c r="G5" s="31"/>
      <c r="H5" s="24"/>
      <c r="I5" s="3"/>
      <c r="J5" s="31"/>
      <c r="K5" s="3"/>
      <c r="L5" s="3"/>
      <c r="M5" s="3">
        <f aca="true" t="shared" si="2" ref="M5:M13">SUM(D5:L5)</f>
        <v>735</v>
      </c>
      <c r="N5" s="22">
        <f>M5/C5</f>
        <v>735</v>
      </c>
    </row>
    <row r="6" spans="1:14" s="23" customFormat="1" ht="12.75">
      <c r="A6" s="24">
        <f aca="true" t="shared" si="3" ref="A6:A14">A5+1</f>
        <v>2</v>
      </c>
      <c r="B6" s="38" t="s">
        <v>73</v>
      </c>
      <c r="C6" s="21">
        <f t="shared" si="1"/>
        <v>1</v>
      </c>
      <c r="D6" s="30">
        <v>278</v>
      </c>
      <c r="E6" s="31"/>
      <c r="F6" s="31"/>
      <c r="G6" s="31"/>
      <c r="H6" s="24"/>
      <c r="I6" s="3"/>
      <c r="J6" s="31"/>
      <c r="K6" s="3"/>
      <c r="L6" s="3"/>
      <c r="M6" s="3">
        <f t="shared" si="2"/>
        <v>278</v>
      </c>
      <c r="N6" s="22">
        <f>M6/C6</f>
        <v>278</v>
      </c>
    </row>
    <row r="7" spans="1:14" s="23" customFormat="1" ht="15">
      <c r="A7" s="24">
        <f t="shared" si="3"/>
        <v>3</v>
      </c>
      <c r="B7" s="49" t="s">
        <v>29</v>
      </c>
      <c r="C7" s="21">
        <f t="shared" si="1"/>
        <v>1</v>
      </c>
      <c r="D7" s="3">
        <v>568</v>
      </c>
      <c r="E7" s="31"/>
      <c r="F7" s="31"/>
      <c r="G7" s="31"/>
      <c r="H7" s="24"/>
      <c r="I7" s="3"/>
      <c r="J7" s="31"/>
      <c r="K7" s="3"/>
      <c r="L7" s="3"/>
      <c r="M7" s="3">
        <f t="shared" si="2"/>
        <v>568</v>
      </c>
      <c r="N7" s="22">
        <f>M7/C7</f>
        <v>568</v>
      </c>
    </row>
    <row r="8" spans="1:14" s="23" customFormat="1" ht="12" customHeight="1">
      <c r="A8" s="24">
        <f t="shared" si="3"/>
        <v>4</v>
      </c>
      <c r="B8" s="38" t="s">
        <v>32</v>
      </c>
      <c r="C8" s="21">
        <f t="shared" si="1"/>
        <v>1</v>
      </c>
      <c r="D8" s="3">
        <v>157</v>
      </c>
      <c r="E8" s="31"/>
      <c r="F8" s="31"/>
      <c r="G8" s="31"/>
      <c r="H8" s="24"/>
      <c r="I8" s="3"/>
      <c r="J8" s="31"/>
      <c r="K8" s="3"/>
      <c r="L8" s="3"/>
      <c r="M8" s="3">
        <f t="shared" si="2"/>
        <v>157</v>
      </c>
      <c r="N8" s="22">
        <f>M8/C8</f>
        <v>157</v>
      </c>
    </row>
    <row r="9" spans="1:14" s="23" customFormat="1" ht="15">
      <c r="A9" s="24">
        <f t="shared" si="3"/>
        <v>5</v>
      </c>
      <c r="B9" s="49" t="s">
        <v>71</v>
      </c>
      <c r="C9" s="21">
        <f t="shared" si="1"/>
        <v>1</v>
      </c>
      <c r="D9" s="3">
        <v>201</v>
      </c>
      <c r="E9" s="31"/>
      <c r="F9" s="31"/>
      <c r="G9" s="31"/>
      <c r="H9" s="24"/>
      <c r="I9" s="3"/>
      <c r="J9" s="31"/>
      <c r="K9" s="3"/>
      <c r="L9" s="3"/>
      <c r="M9" s="3">
        <f t="shared" si="2"/>
        <v>201</v>
      </c>
      <c r="N9" s="22">
        <f>M9/C9</f>
        <v>201</v>
      </c>
    </row>
    <row r="10" spans="1:14" s="23" customFormat="1" ht="15">
      <c r="A10" s="24">
        <f t="shared" si="3"/>
        <v>6</v>
      </c>
      <c r="B10" s="51" t="s">
        <v>74</v>
      </c>
      <c r="C10" s="21">
        <f t="shared" si="1"/>
        <v>1</v>
      </c>
      <c r="D10" s="30">
        <v>23</v>
      </c>
      <c r="E10" s="31"/>
      <c r="F10" s="31"/>
      <c r="G10" s="31"/>
      <c r="H10" s="24"/>
      <c r="I10" s="3"/>
      <c r="J10" s="31"/>
      <c r="K10" s="3"/>
      <c r="L10" s="3"/>
      <c r="M10" s="3">
        <f t="shared" si="2"/>
        <v>23</v>
      </c>
      <c r="N10" s="22">
        <f>M10/C10</f>
        <v>23</v>
      </c>
    </row>
    <row r="11" spans="1:14" s="23" customFormat="1" ht="12.75">
      <c r="A11" s="24">
        <f t="shared" si="3"/>
        <v>7</v>
      </c>
      <c r="B11" s="38" t="s">
        <v>75</v>
      </c>
      <c r="C11" s="21">
        <f t="shared" si="1"/>
        <v>1</v>
      </c>
      <c r="D11" s="3">
        <v>875</v>
      </c>
      <c r="E11" s="31"/>
      <c r="F11" s="31"/>
      <c r="G11" s="31"/>
      <c r="H11" s="24"/>
      <c r="I11" s="3"/>
      <c r="J11" s="31"/>
      <c r="K11" s="3"/>
      <c r="L11" s="3"/>
      <c r="M11" s="3">
        <f t="shared" si="2"/>
        <v>875</v>
      </c>
      <c r="N11" s="22">
        <f>M11/C11</f>
        <v>875</v>
      </c>
    </row>
    <row r="12" spans="1:14" s="23" customFormat="1" ht="12.75">
      <c r="A12" s="24">
        <f t="shared" si="3"/>
        <v>8</v>
      </c>
      <c r="B12" s="38"/>
      <c r="C12" s="21"/>
      <c r="D12" s="30"/>
      <c r="E12" s="31"/>
      <c r="F12" s="31"/>
      <c r="G12" s="31"/>
      <c r="H12" s="24"/>
      <c r="I12" s="3"/>
      <c r="J12" s="31"/>
      <c r="K12" s="3"/>
      <c r="L12" s="3"/>
      <c r="M12" s="3"/>
      <c r="N12" s="22"/>
    </row>
    <row r="13" spans="1:14" s="23" customFormat="1" ht="12.75">
      <c r="A13" s="24">
        <f t="shared" si="3"/>
        <v>9</v>
      </c>
      <c r="B13" s="38"/>
      <c r="C13" s="21"/>
      <c r="D13" s="3"/>
      <c r="E13" s="31"/>
      <c r="F13" s="31"/>
      <c r="G13" s="31"/>
      <c r="H13" s="24"/>
      <c r="I13" s="3"/>
      <c r="J13" s="31"/>
      <c r="K13" s="3"/>
      <c r="L13" s="3"/>
      <c r="M13" s="3"/>
      <c r="N13" s="22"/>
    </row>
    <row r="14" spans="1:14" s="23" customFormat="1" ht="12.75">
      <c r="A14" s="24">
        <f t="shared" si="3"/>
        <v>10</v>
      </c>
      <c r="B14" s="38"/>
      <c r="C14" s="21"/>
      <c r="D14" s="3"/>
      <c r="E14" s="31"/>
      <c r="F14" s="31"/>
      <c r="G14" s="31"/>
      <c r="H14" s="24"/>
      <c r="I14" s="3"/>
      <c r="J14" s="31"/>
      <c r="K14" s="3"/>
      <c r="L14" s="3"/>
      <c r="M14" s="3"/>
      <c r="N14" s="22"/>
    </row>
    <row r="15" spans="1:14" s="23" customFormat="1" ht="15">
      <c r="A15" s="24">
        <f>A14+1</f>
        <v>11</v>
      </c>
      <c r="B15" s="49"/>
      <c r="C15" s="21"/>
      <c r="D15" s="30"/>
      <c r="E15" s="31"/>
      <c r="F15" s="31"/>
      <c r="G15" s="31"/>
      <c r="H15" s="24"/>
      <c r="I15" s="3"/>
      <c r="J15" s="31"/>
      <c r="K15" s="3"/>
      <c r="L15" s="3"/>
      <c r="M15" s="3"/>
      <c r="N15" s="22"/>
    </row>
    <row r="16" spans="1:14" ht="12.75">
      <c r="A16" s="68" t="s">
        <v>31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70"/>
    </row>
    <row r="17" spans="1:14" ht="12.75">
      <c r="A17" s="71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3"/>
    </row>
    <row r="18" spans="1:14" ht="12.75">
      <c r="A18" s="67" t="s">
        <v>3</v>
      </c>
      <c r="B18" s="66" t="s">
        <v>5</v>
      </c>
      <c r="C18" s="27" t="s">
        <v>7</v>
      </c>
      <c r="D18" s="7">
        <f>SUM(D5:D15)/D20</f>
        <v>405.2857142857143</v>
      </c>
      <c r="E18" s="32"/>
      <c r="F18" s="32"/>
      <c r="G18" s="32"/>
      <c r="H18" s="7"/>
      <c r="I18" s="7"/>
      <c r="J18" s="31"/>
      <c r="K18" s="7"/>
      <c r="L18" s="7"/>
      <c r="M18" s="4"/>
      <c r="N18" s="13"/>
    </row>
    <row r="19" spans="1:14" ht="12.75">
      <c r="A19" s="67"/>
      <c r="B19" s="66"/>
      <c r="C19" s="27" t="s">
        <v>19</v>
      </c>
      <c r="D19" s="7">
        <f>MAX(D5:D15)</f>
        <v>875</v>
      </c>
      <c r="E19" s="32"/>
      <c r="F19" s="32"/>
      <c r="G19" s="32"/>
      <c r="H19" s="7"/>
      <c r="I19" s="7"/>
      <c r="J19" s="31"/>
      <c r="K19" s="7"/>
      <c r="L19" s="7"/>
      <c r="M19" s="11"/>
      <c r="N19" s="12"/>
    </row>
    <row r="20" spans="1:14" ht="12.75">
      <c r="A20" s="67"/>
      <c r="B20" s="66"/>
      <c r="C20" s="27" t="s">
        <v>6</v>
      </c>
      <c r="D20" s="9">
        <f>COUNTIF(D5:D15,"&lt;&gt;")</f>
        <v>7</v>
      </c>
      <c r="E20" s="33"/>
      <c r="F20" s="33"/>
      <c r="G20" s="33"/>
      <c r="H20" s="9"/>
      <c r="I20" s="9"/>
      <c r="J20" s="31"/>
      <c r="K20" s="9"/>
      <c r="L20" s="9"/>
      <c r="M20" s="13"/>
      <c r="N20" s="12"/>
    </row>
    <row r="21" spans="1:14" ht="12.75">
      <c r="A21" s="67"/>
      <c r="B21" s="65" t="s">
        <v>4</v>
      </c>
      <c r="C21" s="26" t="s">
        <v>20</v>
      </c>
      <c r="D21" s="6" t="s">
        <v>16</v>
      </c>
      <c r="E21" s="34"/>
      <c r="F21" s="34"/>
      <c r="G21" s="34"/>
      <c r="H21" s="6"/>
      <c r="I21" s="6"/>
      <c r="J21" s="31"/>
      <c r="K21" s="6"/>
      <c r="L21" s="6"/>
      <c r="M21" s="14"/>
      <c r="N21" s="12"/>
    </row>
    <row r="22" spans="1:14" ht="12.75">
      <c r="A22" s="67"/>
      <c r="B22" s="65"/>
      <c r="C22" s="26" t="s">
        <v>21</v>
      </c>
      <c r="D22" s="6" t="s">
        <v>25</v>
      </c>
      <c r="E22" s="36"/>
      <c r="F22" s="36"/>
      <c r="G22" s="34"/>
      <c r="H22" s="6"/>
      <c r="I22" s="6"/>
      <c r="J22" s="31"/>
      <c r="K22" s="6"/>
      <c r="L22" s="18"/>
      <c r="M22" s="15"/>
      <c r="N22" s="16"/>
    </row>
    <row r="23" spans="1:14" ht="12.75">
      <c r="A23" s="67"/>
      <c r="B23" s="65"/>
      <c r="C23" s="26" t="s">
        <v>22</v>
      </c>
      <c r="D23" s="35" t="s">
        <v>76</v>
      </c>
      <c r="E23" s="34"/>
      <c r="F23" s="34"/>
      <c r="G23" s="34"/>
      <c r="H23" s="6"/>
      <c r="I23" s="6"/>
      <c r="J23" s="31"/>
      <c r="K23" s="6"/>
      <c r="L23" s="6"/>
      <c r="M23" s="15"/>
      <c r="N23" s="16"/>
    </row>
    <row r="24" spans="1:14" ht="12.75" customHeight="1">
      <c r="A24" s="67"/>
      <c r="B24" s="65"/>
      <c r="C24" s="26" t="s">
        <v>23</v>
      </c>
      <c r="D24" s="6" t="s">
        <v>26</v>
      </c>
      <c r="E24" s="34"/>
      <c r="F24" s="34"/>
      <c r="G24" s="34"/>
      <c r="H24" s="6"/>
      <c r="I24" s="6"/>
      <c r="J24" s="31"/>
      <c r="K24" s="6"/>
      <c r="L24" s="18"/>
      <c r="M24" s="15"/>
      <c r="N24" s="16"/>
    </row>
    <row r="25" spans="1:14" s="5" customFormat="1" ht="12.75" customHeight="1">
      <c r="A25" s="67"/>
      <c r="B25" s="65"/>
      <c r="C25" s="26" t="s">
        <v>24</v>
      </c>
      <c r="D25" s="6" t="s">
        <v>17</v>
      </c>
      <c r="E25" s="34"/>
      <c r="F25" s="34"/>
      <c r="G25" s="34"/>
      <c r="H25" s="6"/>
      <c r="I25" s="6"/>
      <c r="J25" s="31"/>
      <c r="K25" s="6"/>
      <c r="L25" s="6"/>
      <c r="M25" s="15"/>
      <c r="N25" s="16"/>
    </row>
    <row r="26" spans="1:14" s="8" customFormat="1" ht="12.75">
      <c r="A26" s="19"/>
      <c r="B26" s="4"/>
      <c r="C26" s="4"/>
      <c r="D26" s="20">
        <v>23</v>
      </c>
      <c r="E26" s="20"/>
      <c r="F26" s="20"/>
      <c r="G26" s="20"/>
      <c r="H26" s="17"/>
      <c r="I26" s="17"/>
      <c r="J26" s="17"/>
      <c r="K26" s="17"/>
      <c r="L26" s="17"/>
      <c r="M26" s="15"/>
      <c r="N26" s="16"/>
    </row>
    <row r="27" spans="1:14" s="10" customFormat="1" ht="12.75">
      <c r="A27" s="4"/>
      <c r="B27" s="4"/>
      <c r="C27" s="4"/>
      <c r="D27" s="1"/>
      <c r="E27" s="1"/>
      <c r="F27" s="1"/>
      <c r="G27" s="1"/>
      <c r="H27" s="1"/>
      <c r="I27" s="1"/>
      <c r="J27" s="1"/>
      <c r="K27" s="1"/>
      <c r="L27" s="1"/>
      <c r="M27"/>
      <c r="N27" s="8"/>
    </row>
    <row r="28" ht="11.25" customHeight="1"/>
    <row r="30" ht="12.75">
      <c r="O30" s="8"/>
    </row>
  </sheetData>
  <sheetProtection/>
  <mergeCells count="11">
    <mergeCell ref="B21:B25"/>
    <mergeCell ref="B18:B20"/>
    <mergeCell ref="A18:A25"/>
    <mergeCell ref="A16:N17"/>
    <mergeCell ref="A1:N1"/>
    <mergeCell ref="A2:G2"/>
    <mergeCell ref="H2:M2"/>
    <mergeCell ref="M3:M4"/>
    <mergeCell ref="B3:B4"/>
    <mergeCell ref="A3:A4"/>
    <mergeCell ref="D3:L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97" zoomScaleNormal="97" zoomScalePageLayoutView="0" workbookViewId="0" topLeftCell="A1">
      <selection activeCell="A19" sqref="A19:C20"/>
    </sheetView>
  </sheetViews>
  <sheetFormatPr defaultColWidth="9.140625" defaultRowHeight="12.75"/>
  <cols>
    <col min="1" max="1" width="48.421875" style="0" bestFit="1" customWidth="1"/>
    <col min="2" max="2" width="8.140625" style="0" bestFit="1" customWidth="1"/>
    <col min="3" max="3" width="10.28125" style="0" bestFit="1" customWidth="1"/>
    <col min="4" max="4" width="48.421875" style="0" bestFit="1" customWidth="1"/>
    <col min="6" max="6" width="10.28125" style="0" bestFit="1" customWidth="1"/>
    <col min="7" max="7" width="5.00390625" style="0" bestFit="1" customWidth="1"/>
    <col min="8" max="8" width="5.00390625" style="0" customWidth="1"/>
    <col min="9" max="9" width="5.140625" style="0" bestFit="1" customWidth="1"/>
    <col min="10" max="10" width="5.140625" style="0" customWidth="1"/>
    <col min="13" max="13" width="19.140625" style="0" bestFit="1" customWidth="1"/>
  </cols>
  <sheetData>
    <row r="1" spans="1:8" ht="15" customHeight="1">
      <c r="A1" s="91" t="s">
        <v>15</v>
      </c>
      <c r="B1" s="91"/>
      <c r="C1" s="91"/>
      <c r="D1" s="91"/>
      <c r="E1" s="91"/>
      <c r="F1" s="91"/>
      <c r="G1" s="43"/>
      <c r="H1" s="43"/>
    </row>
    <row r="2" spans="1:8" ht="13.5" customHeight="1">
      <c r="A2" s="92">
        <v>45109</v>
      </c>
      <c r="B2" s="93"/>
      <c r="C2" s="93"/>
      <c r="D2" s="92">
        <v>45109</v>
      </c>
      <c r="E2" s="93"/>
      <c r="F2" s="93"/>
      <c r="G2" s="4"/>
      <c r="H2" s="4"/>
    </row>
    <row r="3" spans="1:6" ht="13.5" customHeight="1">
      <c r="A3" s="93" t="s">
        <v>9</v>
      </c>
      <c r="B3" s="93"/>
      <c r="C3" s="93"/>
      <c r="D3" s="93" t="s">
        <v>10</v>
      </c>
      <c r="E3" s="93"/>
      <c r="F3" s="93"/>
    </row>
    <row r="4" spans="1:6" ht="12.75">
      <c r="A4" s="25" t="s">
        <v>1</v>
      </c>
      <c r="B4" s="25" t="s">
        <v>12</v>
      </c>
      <c r="C4" s="25" t="s">
        <v>13</v>
      </c>
      <c r="D4" s="25"/>
      <c r="E4" s="25" t="s">
        <v>12</v>
      </c>
      <c r="F4" s="25" t="s">
        <v>13</v>
      </c>
    </row>
    <row r="5" spans="1:11" ht="12.75" customHeight="1">
      <c r="A5" s="40" t="s">
        <v>75</v>
      </c>
      <c r="B5" s="41">
        <v>875</v>
      </c>
      <c r="C5" s="41">
        <f>ABS(1179-B5)</f>
        <v>304</v>
      </c>
      <c r="D5" s="40" t="s">
        <v>74</v>
      </c>
      <c r="E5" s="40">
        <v>150000</v>
      </c>
      <c r="F5" s="40">
        <f>ABS(190000-E5)</f>
        <v>40000</v>
      </c>
      <c r="H5" s="46"/>
      <c r="J5" s="46"/>
      <c r="K5" s="47"/>
    </row>
    <row r="6" spans="1:11" ht="15">
      <c r="A6" s="38" t="s">
        <v>30</v>
      </c>
      <c r="B6" s="31">
        <v>735</v>
      </c>
      <c r="C6" s="52">
        <f>ABS(1179-B6)</f>
        <v>444</v>
      </c>
      <c r="D6" s="49" t="s">
        <v>71</v>
      </c>
      <c r="E6" s="38">
        <v>103190</v>
      </c>
      <c r="F6" s="51">
        <f>ABS(190000-E6)</f>
        <v>86810</v>
      </c>
      <c r="H6" s="46"/>
      <c r="J6" s="46"/>
      <c r="K6" s="47"/>
    </row>
    <row r="7" spans="1:11" ht="15">
      <c r="A7" s="49" t="s">
        <v>29</v>
      </c>
      <c r="B7" s="31">
        <v>568</v>
      </c>
      <c r="C7" s="52">
        <f>ABS(1179-B7)</f>
        <v>611</v>
      </c>
      <c r="D7" s="49" t="s">
        <v>29</v>
      </c>
      <c r="E7" s="38">
        <v>84000</v>
      </c>
      <c r="F7" s="51">
        <f>ABS(190000-E7)</f>
        <v>106000</v>
      </c>
      <c r="H7" s="46"/>
      <c r="J7" s="46"/>
      <c r="K7" s="47"/>
    </row>
    <row r="8" spans="1:11" ht="15">
      <c r="A8" s="38" t="s">
        <v>73</v>
      </c>
      <c r="B8" s="39">
        <v>278</v>
      </c>
      <c r="C8" s="52">
        <f>ABS(1179-B8)</f>
        <v>901</v>
      </c>
      <c r="D8" s="38" t="s">
        <v>73</v>
      </c>
      <c r="E8" s="49">
        <v>15000</v>
      </c>
      <c r="F8" s="51">
        <f>ABS(190000-E8)</f>
        <v>175000</v>
      </c>
      <c r="H8" s="46"/>
      <c r="J8" s="46"/>
      <c r="K8" s="47"/>
    </row>
    <row r="9" spans="1:11" ht="15">
      <c r="A9" s="49" t="s">
        <v>71</v>
      </c>
      <c r="B9" s="31">
        <v>201</v>
      </c>
      <c r="C9" s="52">
        <f>ABS(1179-B9)</f>
        <v>978</v>
      </c>
      <c r="D9" s="38" t="s">
        <v>30</v>
      </c>
      <c r="E9" s="51">
        <v>5252</v>
      </c>
      <c r="F9" s="51">
        <f>ABS(190000-E9)</f>
        <v>184748</v>
      </c>
      <c r="H9" s="46"/>
      <c r="J9" s="46"/>
      <c r="K9" s="47"/>
    </row>
    <row r="10" spans="1:11" ht="15">
      <c r="A10" s="38" t="s">
        <v>32</v>
      </c>
      <c r="B10" s="31">
        <v>157</v>
      </c>
      <c r="C10" s="52">
        <f>ABS(1179-B10)</f>
        <v>1022</v>
      </c>
      <c r="D10" s="38" t="s">
        <v>32</v>
      </c>
      <c r="E10" s="51">
        <v>1855</v>
      </c>
      <c r="F10" s="51">
        <f>ABS(190000-E10)</f>
        <v>188145</v>
      </c>
      <c r="H10" s="46"/>
      <c r="J10" s="46"/>
      <c r="K10" s="47"/>
    </row>
    <row r="11" spans="1:11" ht="15">
      <c r="A11" s="51" t="s">
        <v>74</v>
      </c>
      <c r="B11" s="39">
        <v>23</v>
      </c>
      <c r="C11" s="52">
        <f>ABS(1179-B11)</f>
        <v>1156</v>
      </c>
      <c r="D11" s="38" t="s">
        <v>75</v>
      </c>
      <c r="E11" s="38">
        <v>663000</v>
      </c>
      <c r="F11" s="51">
        <f>ABS(190000-E11)</f>
        <v>473000</v>
      </c>
      <c r="H11" s="46"/>
      <c r="J11" s="46"/>
      <c r="K11" s="47"/>
    </row>
    <row r="12" spans="1:11" ht="15">
      <c r="A12" s="38"/>
      <c r="B12" s="39"/>
      <c r="C12" s="52"/>
      <c r="D12" s="38"/>
      <c r="E12" s="38"/>
      <c r="F12" s="51"/>
      <c r="H12" s="46"/>
      <c r="J12" s="46"/>
      <c r="K12" s="47"/>
    </row>
    <row r="13" spans="1:11" ht="15">
      <c r="A13" s="38"/>
      <c r="B13" s="39"/>
      <c r="C13" s="52"/>
      <c r="D13" s="38"/>
      <c r="E13" s="49"/>
      <c r="F13" s="51"/>
      <c r="H13" s="46"/>
      <c r="J13" s="46"/>
      <c r="K13" s="47"/>
    </row>
    <row r="14" spans="1:11" ht="15">
      <c r="A14" s="49"/>
      <c r="B14" s="48"/>
      <c r="C14" s="48"/>
      <c r="D14" s="38"/>
      <c r="E14" s="38"/>
      <c r="F14" s="49"/>
      <c r="H14" s="46"/>
      <c r="J14" s="46"/>
      <c r="K14" s="47"/>
    </row>
    <row r="15" spans="1:6" ht="15">
      <c r="A15" s="49"/>
      <c r="B15" s="48"/>
      <c r="C15" s="48"/>
      <c r="D15" s="49"/>
      <c r="E15" s="38"/>
      <c r="F15" s="49"/>
    </row>
    <row r="16" spans="1:6" ht="12.75">
      <c r="A16" s="94" t="s">
        <v>14</v>
      </c>
      <c r="B16" s="95"/>
      <c r="C16" s="95"/>
      <c r="D16" s="95"/>
      <c r="E16" s="95"/>
      <c r="F16" s="96"/>
    </row>
    <row r="17" spans="1:8" ht="12.75">
      <c r="A17" s="74" t="s">
        <v>27</v>
      </c>
      <c r="B17" s="75"/>
      <c r="C17" s="76"/>
      <c r="D17" s="74" t="s">
        <v>28</v>
      </c>
      <c r="E17" s="75"/>
      <c r="F17" s="76"/>
      <c r="G17" s="44"/>
      <c r="H17" s="44"/>
    </row>
    <row r="18" spans="1:8" ht="12.75">
      <c r="A18" s="77"/>
      <c r="B18" s="78"/>
      <c r="C18" s="79"/>
      <c r="D18" s="77"/>
      <c r="E18" s="78"/>
      <c r="F18" s="79"/>
      <c r="G18" s="44"/>
      <c r="H18" s="44"/>
    </row>
    <row r="19" spans="1:8" ht="12.75">
      <c r="A19" s="80" t="s">
        <v>78</v>
      </c>
      <c r="B19" s="81"/>
      <c r="C19" s="82"/>
      <c r="D19" s="80" t="s">
        <v>77</v>
      </c>
      <c r="E19" s="86"/>
      <c r="F19" s="87"/>
      <c r="G19" s="45"/>
      <c r="H19" s="45"/>
    </row>
    <row r="20" spans="1:8" ht="12.75">
      <c r="A20" s="83"/>
      <c r="B20" s="84"/>
      <c r="C20" s="85"/>
      <c r="D20" s="88"/>
      <c r="E20" s="89"/>
      <c r="F20" s="90"/>
      <c r="G20" s="45"/>
      <c r="H20" s="45"/>
    </row>
  </sheetData>
  <sheetProtection/>
  <mergeCells count="10">
    <mergeCell ref="A17:C18"/>
    <mergeCell ref="D17:F18"/>
    <mergeCell ref="A19:C20"/>
    <mergeCell ref="D19:F20"/>
    <mergeCell ref="A1:F1"/>
    <mergeCell ref="A2:C2"/>
    <mergeCell ref="D2:F2"/>
    <mergeCell ref="A3:C3"/>
    <mergeCell ref="D3:F3"/>
    <mergeCell ref="A16:F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P20" sqref="P20"/>
    </sheetView>
  </sheetViews>
  <sheetFormatPr defaultColWidth="9.140625" defaultRowHeight="12.75"/>
  <cols>
    <col min="5" max="5" width="24.140625" style="0" bestFit="1" customWidth="1"/>
  </cols>
  <sheetData>
    <row r="1" spans="1:13" ht="12.75">
      <c r="A1" t="s">
        <v>41</v>
      </c>
      <c r="B1" t="s">
        <v>42</v>
      </c>
      <c r="C1" t="s">
        <v>43</v>
      </c>
      <c r="D1" t="s">
        <v>42</v>
      </c>
      <c r="E1" t="s">
        <v>44</v>
      </c>
      <c r="F1" t="s">
        <v>42</v>
      </c>
      <c r="G1" t="s">
        <v>43</v>
      </c>
      <c r="H1" t="s">
        <v>42</v>
      </c>
      <c r="I1" t="s">
        <v>45</v>
      </c>
      <c r="J1" t="s">
        <v>42</v>
      </c>
      <c r="K1" t="s">
        <v>45</v>
      </c>
      <c r="M1" t="s">
        <v>46</v>
      </c>
    </row>
    <row r="2" spans="1:11" ht="15">
      <c r="A2" t="s">
        <v>47</v>
      </c>
      <c r="B2" t="s">
        <v>48</v>
      </c>
      <c r="C2" t="s">
        <v>49</v>
      </c>
      <c r="D2" t="s">
        <v>48</v>
      </c>
      <c r="E2" s="50" t="s">
        <v>29</v>
      </c>
      <c r="F2" t="s">
        <v>48</v>
      </c>
      <c r="G2" t="s">
        <v>49</v>
      </c>
      <c r="H2" t="s">
        <v>48</v>
      </c>
      <c r="I2" s="30">
        <v>56.5</v>
      </c>
      <c r="J2" t="s">
        <v>48</v>
      </c>
      <c r="K2" t="s">
        <v>45</v>
      </c>
    </row>
    <row r="3" spans="1:13" ht="12.75">
      <c r="A3" t="s">
        <v>50</v>
      </c>
      <c r="B3" t="s">
        <v>48</v>
      </c>
      <c r="C3" t="s">
        <v>49</v>
      </c>
      <c r="D3" t="s">
        <v>48</v>
      </c>
      <c r="E3" s="38" t="s">
        <v>32</v>
      </c>
      <c r="F3" t="s">
        <v>48</v>
      </c>
      <c r="G3" t="s">
        <v>49</v>
      </c>
      <c r="H3" t="s">
        <v>48</v>
      </c>
      <c r="I3" s="30">
        <v>52</v>
      </c>
      <c r="J3" t="s">
        <v>48</v>
      </c>
      <c r="K3" t="s">
        <v>45</v>
      </c>
      <c r="M3" t="str">
        <f>CONCATENATE(A2,B2,C2,D2,E2,F2,G2,H2,I2,J2,K2)</f>
        <v>1ST = CHALFONTS  = 56.5 POINTS</v>
      </c>
    </row>
    <row r="4" spans="1:13" ht="12.75">
      <c r="A4" t="s">
        <v>51</v>
      </c>
      <c r="B4" t="s">
        <v>48</v>
      </c>
      <c r="C4" t="s">
        <v>49</v>
      </c>
      <c r="D4" t="s">
        <v>48</v>
      </c>
      <c r="E4" s="38" t="s">
        <v>30</v>
      </c>
      <c r="F4" t="s">
        <v>48</v>
      </c>
      <c r="G4" t="s">
        <v>49</v>
      </c>
      <c r="H4" t="s">
        <v>48</v>
      </c>
      <c r="I4" s="3">
        <v>47.5</v>
      </c>
      <c r="J4" t="s">
        <v>48</v>
      </c>
      <c r="K4" t="s">
        <v>45</v>
      </c>
      <c r="M4" t="str">
        <f aca="true" t="shared" si="0" ref="M4:M22">CONCATENATE(A3,B3,C3,D3,E3,F3,G3,H3,I3,J3,K3)</f>
        <v>2ND = GYPSY QUIZZERS = 52 POINTS</v>
      </c>
    </row>
    <row r="5" spans="1:13" ht="12.75">
      <c r="A5" t="s">
        <v>52</v>
      </c>
      <c r="B5" t="s">
        <v>48</v>
      </c>
      <c r="C5" t="s">
        <v>49</v>
      </c>
      <c r="D5" t="s">
        <v>48</v>
      </c>
      <c r="E5" s="42" t="s">
        <v>40</v>
      </c>
      <c r="F5" t="s">
        <v>48</v>
      </c>
      <c r="G5" t="s">
        <v>49</v>
      </c>
      <c r="H5" t="s">
        <v>48</v>
      </c>
      <c r="I5" s="3">
        <v>45.5</v>
      </c>
      <c r="J5" t="s">
        <v>48</v>
      </c>
      <c r="K5" t="s">
        <v>45</v>
      </c>
      <c r="M5" t="str">
        <f t="shared" si="0"/>
        <v>3RD = IN THE CORNER = 47.5 POINTS</v>
      </c>
    </row>
    <row r="6" spans="1:13" ht="12.75">
      <c r="A6" t="s">
        <v>53</v>
      </c>
      <c r="B6" t="s">
        <v>48</v>
      </c>
      <c r="C6" t="s">
        <v>49</v>
      </c>
      <c r="D6" t="s">
        <v>48</v>
      </c>
      <c r="E6" s="38" t="s">
        <v>35</v>
      </c>
      <c r="F6" t="s">
        <v>48</v>
      </c>
      <c r="G6" t="s">
        <v>49</v>
      </c>
      <c r="H6" t="s">
        <v>48</v>
      </c>
      <c r="I6" s="3">
        <v>44</v>
      </c>
      <c r="J6" t="s">
        <v>48</v>
      </c>
      <c r="K6" t="s">
        <v>45</v>
      </c>
      <c r="M6" t="str">
        <f t="shared" si="0"/>
        <v>4TH = WALES GARDEN = 45.5 POINTS</v>
      </c>
    </row>
    <row r="7" spans="1:13" ht="12.75">
      <c r="A7" t="s">
        <v>54</v>
      </c>
      <c r="B7" t="s">
        <v>48</v>
      </c>
      <c r="C7" t="s">
        <v>49</v>
      </c>
      <c r="D7" t="s">
        <v>48</v>
      </c>
      <c r="E7" s="38" t="s">
        <v>37</v>
      </c>
      <c r="F7" t="s">
        <v>48</v>
      </c>
      <c r="G7" t="s">
        <v>49</v>
      </c>
      <c r="H7" t="s">
        <v>48</v>
      </c>
      <c r="I7" s="3">
        <v>42</v>
      </c>
      <c r="J7" t="s">
        <v>48</v>
      </c>
      <c r="K7" t="s">
        <v>45</v>
      </c>
      <c r="M7" t="str">
        <f t="shared" si="0"/>
        <v>5TH = LAST AGAIN = 44 POINTS</v>
      </c>
    </row>
    <row r="8" spans="1:13" ht="15">
      <c r="A8" t="s">
        <v>55</v>
      </c>
      <c r="B8" t="s">
        <v>48</v>
      </c>
      <c r="C8" t="s">
        <v>49</v>
      </c>
      <c r="D8" t="s">
        <v>48</v>
      </c>
      <c r="E8" s="49" t="s">
        <v>34</v>
      </c>
      <c r="F8" t="s">
        <v>48</v>
      </c>
      <c r="G8" t="s">
        <v>49</v>
      </c>
      <c r="H8" t="s">
        <v>48</v>
      </c>
      <c r="I8" s="3">
        <v>35.5</v>
      </c>
      <c r="J8" t="s">
        <v>48</v>
      </c>
      <c r="K8" t="s">
        <v>45</v>
      </c>
      <c r="M8" t="str">
        <f t="shared" si="0"/>
        <v>6TH = CORONATION COCS = 42 POINTS</v>
      </c>
    </row>
    <row r="9" spans="1:13" ht="15">
      <c r="A9" t="s">
        <v>56</v>
      </c>
      <c r="B9" t="s">
        <v>48</v>
      </c>
      <c r="C9" t="s">
        <v>49</v>
      </c>
      <c r="D9" t="s">
        <v>48</v>
      </c>
      <c r="E9" s="49" t="s">
        <v>36</v>
      </c>
      <c r="F9" t="s">
        <v>48</v>
      </c>
      <c r="G9" t="s">
        <v>49</v>
      </c>
      <c r="H9" t="s">
        <v>48</v>
      </c>
      <c r="I9" s="30">
        <v>34.5</v>
      </c>
      <c r="J9" t="s">
        <v>48</v>
      </c>
      <c r="K9" t="s">
        <v>45</v>
      </c>
      <c r="M9" t="str">
        <f t="shared" si="0"/>
        <v>7TH = ALWAYS LAST = 35.5 POINTS</v>
      </c>
    </row>
    <row r="10" spans="1:13" ht="12.75">
      <c r="A10" t="s">
        <v>57</v>
      </c>
      <c r="B10" t="s">
        <v>48</v>
      </c>
      <c r="C10" t="s">
        <v>49</v>
      </c>
      <c r="D10" t="s">
        <v>48</v>
      </c>
      <c r="E10" s="38" t="s">
        <v>33</v>
      </c>
      <c r="F10" t="s">
        <v>48</v>
      </c>
      <c r="G10" t="s">
        <v>49</v>
      </c>
      <c r="H10" t="s">
        <v>48</v>
      </c>
      <c r="I10" s="3">
        <v>31</v>
      </c>
      <c r="J10" t="s">
        <v>48</v>
      </c>
      <c r="K10" t="s">
        <v>45</v>
      </c>
      <c r="M10" t="str">
        <f t="shared" si="0"/>
        <v>8TH = SUNS OUT PLUMBS OUT = 34.5 POINTS</v>
      </c>
    </row>
    <row r="11" spans="1:13" ht="12.75">
      <c r="A11" t="s">
        <v>58</v>
      </c>
      <c r="B11" t="s">
        <v>48</v>
      </c>
      <c r="C11" t="s">
        <v>49</v>
      </c>
      <c r="D11" t="s">
        <v>48</v>
      </c>
      <c r="E11" s="38" t="s">
        <v>38</v>
      </c>
      <c r="F11" t="s">
        <v>48</v>
      </c>
      <c r="G11" t="s">
        <v>49</v>
      </c>
      <c r="H11" t="s">
        <v>48</v>
      </c>
      <c r="I11" s="3">
        <v>28.5</v>
      </c>
      <c r="J11" t="s">
        <v>48</v>
      </c>
      <c r="K11" t="s">
        <v>45</v>
      </c>
      <c r="M11" t="str">
        <f t="shared" si="0"/>
        <v>9TH = LADY AND THE TRAMPS = 31 POINTS</v>
      </c>
    </row>
    <row r="12" spans="1:13" ht="15">
      <c r="A12" t="s">
        <v>59</v>
      </c>
      <c r="B12" t="s">
        <v>48</v>
      </c>
      <c r="C12" t="s">
        <v>49</v>
      </c>
      <c r="D12" t="s">
        <v>48</v>
      </c>
      <c r="E12" s="49" t="s">
        <v>39</v>
      </c>
      <c r="F12" t="s">
        <v>48</v>
      </c>
      <c r="G12" t="s">
        <v>49</v>
      </c>
      <c r="H12" t="s">
        <v>48</v>
      </c>
      <c r="I12" s="30" t="s">
        <v>70</v>
      </c>
      <c r="J12" t="s">
        <v>48</v>
      </c>
      <c r="K12" t="s">
        <v>45</v>
      </c>
      <c r="M12" t="str">
        <f t="shared" si="0"/>
        <v>10TH = STAGLEY = 28.5 POINTS</v>
      </c>
    </row>
    <row r="13" spans="1:13" ht="12.75">
      <c r="A13" t="s">
        <v>60</v>
      </c>
      <c r="B13" t="s">
        <v>48</v>
      </c>
      <c r="C13" t="s">
        <v>49</v>
      </c>
      <c r="D13" t="s">
        <v>48</v>
      </c>
      <c r="F13" t="s">
        <v>48</v>
      </c>
      <c r="G13" t="s">
        <v>49</v>
      </c>
      <c r="H13" t="s">
        <v>48</v>
      </c>
      <c r="J13" t="s">
        <v>48</v>
      </c>
      <c r="K13" t="s">
        <v>45</v>
      </c>
      <c r="M13" t="str">
        <f t="shared" si="0"/>
        <v>11TH = DORRIS DYNOMOS = DNF POINTS</v>
      </c>
    </row>
    <row r="14" spans="1:13" ht="12.75">
      <c r="A14" t="s">
        <v>61</v>
      </c>
      <c r="B14" t="s">
        <v>48</v>
      </c>
      <c r="C14" t="s">
        <v>49</v>
      </c>
      <c r="D14" t="s">
        <v>48</v>
      </c>
      <c r="F14" t="s">
        <v>48</v>
      </c>
      <c r="G14" t="s">
        <v>49</v>
      </c>
      <c r="H14" t="s">
        <v>48</v>
      </c>
      <c r="J14" t="s">
        <v>48</v>
      </c>
      <c r="K14" t="s">
        <v>45</v>
      </c>
      <c r="M14" t="str">
        <f t="shared" si="0"/>
        <v>12TH =  =  POINTS</v>
      </c>
    </row>
    <row r="15" spans="1:13" ht="12.75">
      <c r="A15" t="s">
        <v>62</v>
      </c>
      <c r="B15" t="s">
        <v>48</v>
      </c>
      <c r="C15" t="s">
        <v>49</v>
      </c>
      <c r="D15" t="s">
        <v>48</v>
      </c>
      <c r="F15" t="s">
        <v>48</v>
      </c>
      <c r="G15" t="s">
        <v>49</v>
      </c>
      <c r="H15" t="s">
        <v>48</v>
      </c>
      <c r="J15" t="s">
        <v>48</v>
      </c>
      <c r="K15" t="s">
        <v>45</v>
      </c>
      <c r="M15" t="str">
        <f t="shared" si="0"/>
        <v>13TH =  =  POINTS</v>
      </c>
    </row>
    <row r="16" spans="1:13" ht="12.75">
      <c r="A16" t="s">
        <v>63</v>
      </c>
      <c r="B16" t="s">
        <v>48</v>
      </c>
      <c r="C16" t="s">
        <v>49</v>
      </c>
      <c r="D16" t="s">
        <v>48</v>
      </c>
      <c r="F16" t="s">
        <v>48</v>
      </c>
      <c r="G16" t="s">
        <v>49</v>
      </c>
      <c r="H16" t="s">
        <v>48</v>
      </c>
      <c r="J16" t="s">
        <v>48</v>
      </c>
      <c r="K16" t="s">
        <v>45</v>
      </c>
      <c r="M16" t="str">
        <f t="shared" si="0"/>
        <v>14TH =  =  POINTS</v>
      </c>
    </row>
    <row r="17" spans="1:13" ht="12.75">
      <c r="A17" t="s">
        <v>64</v>
      </c>
      <c r="B17" t="s">
        <v>48</v>
      </c>
      <c r="C17" t="s">
        <v>49</v>
      </c>
      <c r="D17" t="s">
        <v>48</v>
      </c>
      <c r="F17" t="s">
        <v>48</v>
      </c>
      <c r="G17" t="s">
        <v>49</v>
      </c>
      <c r="H17" t="s">
        <v>48</v>
      </c>
      <c r="J17" t="s">
        <v>48</v>
      </c>
      <c r="K17" t="s">
        <v>45</v>
      </c>
      <c r="M17" t="str">
        <f t="shared" si="0"/>
        <v>15TH =  =  POINTS</v>
      </c>
    </row>
    <row r="18" spans="1:13" ht="12.75">
      <c r="A18" t="s">
        <v>65</v>
      </c>
      <c r="B18" t="s">
        <v>48</v>
      </c>
      <c r="C18" t="s">
        <v>49</v>
      </c>
      <c r="D18" t="s">
        <v>48</v>
      </c>
      <c r="F18" t="s">
        <v>48</v>
      </c>
      <c r="G18" t="s">
        <v>49</v>
      </c>
      <c r="H18" t="s">
        <v>48</v>
      </c>
      <c r="J18" t="s">
        <v>48</v>
      </c>
      <c r="K18" t="s">
        <v>45</v>
      </c>
      <c r="M18" t="str">
        <f t="shared" si="0"/>
        <v>16TH =  =  POINTS</v>
      </c>
    </row>
    <row r="19" spans="1:13" ht="12.75">
      <c r="A19" t="s">
        <v>66</v>
      </c>
      <c r="B19" t="s">
        <v>67</v>
      </c>
      <c r="C19" t="s">
        <v>49</v>
      </c>
      <c r="F19" t="s">
        <v>67</v>
      </c>
      <c r="G19" t="s">
        <v>49</v>
      </c>
      <c r="H19" t="s">
        <v>67</v>
      </c>
      <c r="K19" t="s">
        <v>45</v>
      </c>
      <c r="M19" t="str">
        <f t="shared" si="0"/>
        <v>17TH =  =  POINTS</v>
      </c>
    </row>
    <row r="20" spans="1:13" ht="12.75">
      <c r="A20" t="s">
        <v>68</v>
      </c>
      <c r="B20" t="s">
        <v>48</v>
      </c>
      <c r="C20" t="s">
        <v>49</v>
      </c>
      <c r="D20" t="s">
        <v>48</v>
      </c>
      <c r="F20" t="s">
        <v>48</v>
      </c>
      <c r="G20" t="s">
        <v>49</v>
      </c>
      <c r="H20" t="s">
        <v>48</v>
      </c>
      <c r="K20" t="s">
        <v>45</v>
      </c>
      <c r="M20" t="str">
        <f t="shared" si="0"/>
        <v>18TH  =  =  POINTS</v>
      </c>
    </row>
    <row r="21" spans="1:13" ht="12.75">
      <c r="A21" t="s">
        <v>69</v>
      </c>
      <c r="B21" t="s">
        <v>48</v>
      </c>
      <c r="C21" t="s">
        <v>49</v>
      </c>
      <c r="D21" t="s">
        <v>48</v>
      </c>
      <c r="F21" t="s">
        <v>48</v>
      </c>
      <c r="G21" t="s">
        <v>49</v>
      </c>
      <c r="H21" t="s">
        <v>48</v>
      </c>
      <c r="J21" t="s">
        <v>48</v>
      </c>
      <c r="K21" t="s">
        <v>45</v>
      </c>
      <c r="M21" t="str">
        <f t="shared" si="0"/>
        <v>19TH =  = POINTS</v>
      </c>
    </row>
    <row r="22" ht="12.75">
      <c r="M22" t="str">
        <f t="shared" si="0"/>
        <v>20TH =  =  POINTS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2023-09-11T18:34:23Z</dcterms:modified>
  <cp:category/>
  <cp:version/>
  <cp:contentType/>
  <cp:contentStatus/>
</cp:coreProperties>
</file>