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Bonus Round Results" sheetId="2" r:id="rId2"/>
    <sheet name="Sheet1" sheetId="3" state="hidden" r:id="rId3"/>
  </sheets>
  <definedNames>
    <definedName name="_xlfn.ANCHORARRAY" hidden="1">#NAME?</definedName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<sst xmlns="http://schemas.openxmlformats.org/spreadsheetml/2006/main" count="291" uniqueCount="87">
  <si>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</si>
  <si>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</si>
  <si>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</si>
  <si>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</si>
  <si>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</si>
  <si>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</si>
  <si>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</si>
  <si>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</si>
  <si>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</si>
  <si>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Bonus #1</t>
  </si>
  <si>
    <t>Bonus #2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</si>
  <si>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</si>
  <si>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</si>
  <si>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</si>
  <si>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</si>
  <si>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</si>
  <si>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</si>
  <si>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</si>
  <si>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</si>
  <si>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</si>
  <si>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</si>
  <si>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</si>
  <si>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</si>
  <si>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</si>
  <si>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</si>
  <si>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</si>
  <si>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Wipe out High</t>
  </si>
  <si>
    <t>Wipe Out Low</t>
  </si>
  <si>
    <t xml:space="preserve">CHALFONTS </t>
  </si>
  <si>
    <t>IN THE CORNER</t>
  </si>
  <si>
    <t>* * * * * * * * * * CLICK ON TAB BELOW FOR BONUS ROUND RESULTS * * * * * * * * *</t>
  </si>
  <si>
    <t>GYPSY QUIZZERS</t>
  </si>
  <si>
    <t>LADY AND THE TRAMPS</t>
  </si>
  <si>
    <t>ALWAYS LAST</t>
  </si>
  <si>
    <t>LAST AGAIN</t>
  </si>
  <si>
    <t>SUNS OUT PLUMBS OUT</t>
  </si>
  <si>
    <t>CORONATION COCS</t>
  </si>
  <si>
    <t>STAGLEY</t>
  </si>
  <si>
    <t>DORRIS DYNOMOS</t>
  </si>
  <si>
    <t>WALES GARDEN</t>
  </si>
  <si>
    <t>POSITION</t>
  </si>
  <si>
    <t>SPACE</t>
  </si>
  <si>
    <t>EQUALS</t>
  </si>
  <si>
    <t>TEAM NAME</t>
  </si>
  <si>
    <t>POINTS</t>
  </si>
  <si>
    <t>QUIZ RESULTS</t>
  </si>
  <si>
    <t>1ST</t>
  </si>
  <si>
    <t xml:space="preserve"> </t>
  </si>
  <si>
    <t>=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</si>
  <si>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</si>
  <si>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</si>
  <si>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</si>
  <si>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</si>
  <si>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</si>
  <si>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</si>
  <si>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</si>
  <si>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</si>
  <si>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</si>
  <si>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</si>
  <si>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</si>
  <si>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</si>
  <si>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</si>
  <si>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</si>
  <si>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</si>
  <si>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</si>
  <si>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</si>
  <si>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 xml:space="preserve">  </t>
  </si>
  <si>
    <t>19TH</t>
  </si>
  <si>
    <t>20TH</t>
  </si>
  <si>
    <t>DNF</t>
  </si>
  <si>
    <t>GYPSY QUIZZERS = 13</t>
  </si>
  <si>
    <t>DINGBATS</t>
  </si>
  <si>
    <t>6 BLIND MICE</t>
  </si>
  <si>
    <t>G&amp;D</t>
  </si>
  <si>
    <t>JASPERS CARROTS</t>
  </si>
  <si>
    <t>THREE MUSKATEERS</t>
  </si>
  <si>
    <t>LUCKY 7</t>
  </si>
  <si>
    <t>THAT’S SHOW QUIZNESS</t>
  </si>
  <si>
    <t>WOLFIE</t>
  </si>
  <si>
    <t>BADGER FOLK</t>
  </si>
  <si>
    <t>HIGH CROCS</t>
  </si>
  <si>
    <t>BRATZ</t>
  </si>
  <si>
    <t xml:space="preserve">LAST AGAIN = 2 </t>
  </si>
  <si>
    <t>SUNDAY</t>
  </si>
  <si>
    <t xml:space="preserve">NO QUIZ </t>
  </si>
  <si>
    <t>Teams Played</t>
  </si>
  <si>
    <t>The Forge Inn - Glenfield - Sunday Night Quiz League #73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</si>
</sst>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34" fillId="29" borderId="10" xfId="48" applyBorder="1" applyAlignment="1">
      <alignment/>
    </xf>
    <xf numFmtId="0" fontId="34" fillId="29" borderId="10" xfId="48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6" fillId="33" borderId="10" xfId="48" applyFont="1" applyFill="1" applyBorder="1" applyAlignment="1">
      <alignment horizontal="center"/>
    </xf>
    <xf numFmtId="0" fontId="26" fillId="33" borderId="10" xfId="48" applyFont="1" applyFill="1" applyBorder="1" applyAlignment="1">
      <alignment/>
    </xf>
    <xf numFmtId="0" fontId="26" fillId="33" borderId="0" xfId="48" applyFont="1" applyFill="1" applyBorder="1" applyAlignment="1">
      <alignment/>
    </xf>
    <xf numFmtId="0" fontId="34" fillId="33" borderId="10" xfId="48" applyFill="1" applyBorder="1" applyAlignment="1">
      <alignment/>
    </xf>
    <xf numFmtId="0" fontId="34" fillId="33" borderId="10" xfId="48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5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35" borderId="10" xfId="0" applyFill="1" applyBorder="1" applyAlignment="1">
      <alignment horizontal="center"/>
    </xf>
    <xf numFmtId="172" fontId="0" fillId="35" borderId="10" xfId="0" applyNumberFormat="1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16" fontId="45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5.00390625" style="1" customWidth="1"/>
    <col min="4" max="4" width="14.140625" style="1" bestFit="1" customWidth="1"/>
    <col min="5" max="6" width="8.7109375" style="1" bestFit="1" customWidth="1"/>
    <col min="7" max="7" width="9.140625" style="1" bestFit="1" customWidth="1"/>
    <col min="8" max="12" width="8.710937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64" t="s">
        <v>86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4" ht="12.75">
      <c r="A2" s="67" t="s">
        <v>8</v>
      </c>
      <c r="B2" s="68"/>
      <c r="C2" s="68"/>
      <c r="D2" s="68"/>
      <c r="E2" s="68"/>
      <c r="F2" s="68"/>
      <c r="G2" s="68"/>
      <c r="H2" s="69">
        <v>1</v>
      </c>
      <c r="I2" s="69"/>
      <c r="J2" s="69"/>
      <c r="K2" s="69"/>
      <c r="L2" s="69"/>
      <c r="M2" s="70"/>
      <c r="N2"/>
    </row>
    <row r="3" spans="1:14" ht="12.75" customHeight="1">
      <c r="A3" s="53" t="s">
        <v>0</v>
      </c>
      <c r="B3" s="71" t="s">
        <v>1</v>
      </c>
      <c r="C3" s="53" t="s">
        <v>17</v>
      </c>
      <c r="D3" s="50" t="s">
        <v>83</v>
      </c>
      <c r="E3" s="50" t="s">
        <v>83</v>
      </c>
      <c r="F3" s="50" t="s">
        <v>83</v>
      </c>
      <c r="G3" s="100" t="s">
        <v>84</v>
      </c>
      <c r="H3" s="50" t="s">
        <v>83</v>
      </c>
      <c r="I3" s="50" t="s">
        <v>83</v>
      </c>
      <c r="J3" s="50" t="s">
        <v>83</v>
      </c>
      <c r="K3" s="50" t="s">
        <v>83</v>
      </c>
      <c r="L3" s="50" t="s">
        <v>83</v>
      </c>
      <c r="M3" s="53" t="s">
        <v>2</v>
      </c>
      <c r="N3" s="7" t="s">
        <v>6</v>
      </c>
    </row>
    <row r="4" spans="1:14" ht="12.75">
      <c r="A4" s="54"/>
      <c r="B4" s="72"/>
      <c r="C4" s="54"/>
      <c r="D4" s="2">
        <v>45396</v>
      </c>
      <c r="E4" s="2">
        <f>D4+7</f>
        <v>45403</v>
      </c>
      <c r="F4" s="2">
        <f>E4+7</f>
        <v>45410</v>
      </c>
      <c r="G4" s="101">
        <f>F4+7</f>
        <v>45417</v>
      </c>
      <c r="H4" s="2">
        <f aca="true" t="shared" si="0" ref="G4:L4">G4+7</f>
        <v>45424</v>
      </c>
      <c r="I4" s="2">
        <f t="shared" si="0"/>
        <v>45431</v>
      </c>
      <c r="J4" s="2">
        <f t="shared" si="0"/>
        <v>45438</v>
      </c>
      <c r="K4" s="2">
        <f t="shared" si="0"/>
        <v>45445</v>
      </c>
      <c r="L4" s="2">
        <f t="shared" si="0"/>
        <v>45452</v>
      </c>
      <c r="M4" s="54"/>
      <c r="N4" s="7" t="s">
        <v>7</v>
      </c>
    </row>
    <row r="5" spans="1:14" s="23" customFormat="1" ht="12.75" customHeight="1">
      <c r="A5" s="24">
        <v>1</v>
      </c>
      <c r="B5" s="46" t="s">
        <v>28</v>
      </c>
      <c r="C5" s="21">
        <f>COUNTIF(D5:K5,"&lt;&gt;")</f>
        <v>1</v>
      </c>
      <c r="D5" s="28">
        <v>61</v>
      </c>
      <c r="E5" s="29"/>
      <c r="F5" s="29"/>
      <c r="G5" s="96"/>
      <c r="H5" s="24"/>
      <c r="I5" s="3"/>
      <c r="J5" s="29"/>
      <c r="K5" s="3"/>
      <c r="L5" s="3"/>
      <c r="M5" s="3">
        <f>SUM(D5:L5)</f>
        <v>61</v>
      </c>
      <c r="N5" s="22">
        <f aca="true" t="shared" si="1" ref="N5:N11">M5/C5</f>
        <v>61</v>
      </c>
    </row>
    <row r="6" spans="1:14" s="23" customFormat="1" ht="15">
      <c r="A6" s="24">
        <f aca="true" t="shared" si="2" ref="A6:A18">A5+1</f>
        <v>2</v>
      </c>
      <c r="B6" s="46" t="s">
        <v>81</v>
      </c>
      <c r="C6" s="21">
        <f>COUNTIF(D6:K6,"&lt;&gt;")</f>
        <v>1</v>
      </c>
      <c r="D6" s="28">
        <v>59</v>
      </c>
      <c r="E6" s="29"/>
      <c r="F6" s="29"/>
      <c r="G6" s="96"/>
      <c r="H6" s="24"/>
      <c r="I6" s="3"/>
      <c r="J6" s="29"/>
      <c r="K6" s="3"/>
      <c r="L6" s="3"/>
      <c r="M6" s="3">
        <f>SUM(D6:L6)</f>
        <v>59</v>
      </c>
      <c r="N6" s="22">
        <f t="shared" si="1"/>
        <v>59</v>
      </c>
    </row>
    <row r="7" spans="1:14" s="23" customFormat="1" ht="12.75">
      <c r="A7" s="24">
        <f t="shared" si="2"/>
        <v>3</v>
      </c>
      <c r="B7" s="35" t="s">
        <v>78</v>
      </c>
      <c r="C7" s="21">
        <f>COUNTIF(D7:K7,"&lt;&gt;")</f>
        <v>1</v>
      </c>
      <c r="D7" s="3">
        <v>58.5</v>
      </c>
      <c r="E7" s="29"/>
      <c r="F7" s="29"/>
      <c r="G7" s="96"/>
      <c r="H7" s="24"/>
      <c r="I7" s="3"/>
      <c r="J7" s="29"/>
      <c r="K7" s="3"/>
      <c r="L7" s="3"/>
      <c r="M7" s="3">
        <f>SUM(D7:L7)</f>
        <v>58.5</v>
      </c>
      <c r="N7" s="22">
        <f t="shared" si="1"/>
        <v>58.5</v>
      </c>
    </row>
    <row r="8" spans="1:14" s="23" customFormat="1" ht="12" customHeight="1">
      <c r="A8" s="24">
        <f t="shared" si="2"/>
        <v>4</v>
      </c>
      <c r="B8" s="46" t="s">
        <v>77</v>
      </c>
      <c r="C8" s="21">
        <f>COUNTIF(D8:K8,"&lt;&gt;")</f>
        <v>1</v>
      </c>
      <c r="D8" s="28">
        <v>58</v>
      </c>
      <c r="E8" s="29"/>
      <c r="F8" s="29"/>
      <c r="G8" s="96"/>
      <c r="H8" s="24"/>
      <c r="I8" s="3"/>
      <c r="J8" s="29"/>
      <c r="K8" s="3"/>
      <c r="L8" s="3"/>
      <c r="M8" s="3">
        <f>SUM(D8:L8)</f>
        <v>58</v>
      </c>
      <c r="N8" s="22">
        <f t="shared" si="1"/>
        <v>58</v>
      </c>
    </row>
    <row r="9" spans="1:14" s="23" customFormat="1" ht="12.75">
      <c r="A9" s="24">
        <f t="shared" si="2"/>
        <v>5</v>
      </c>
      <c r="B9" s="35" t="s">
        <v>29</v>
      </c>
      <c r="C9" s="21">
        <f>COUNTIF(D9:K9,"&lt;&gt;")</f>
        <v>1</v>
      </c>
      <c r="D9" s="28">
        <v>57</v>
      </c>
      <c r="E9" s="52"/>
      <c r="F9" s="29"/>
      <c r="G9" s="96"/>
      <c r="H9" s="24"/>
      <c r="I9" s="3"/>
      <c r="J9" s="29"/>
      <c r="K9" s="3"/>
      <c r="L9" s="3"/>
      <c r="M9" s="3">
        <f>SUM(D9:L9)</f>
        <v>57</v>
      </c>
      <c r="N9" s="22">
        <f t="shared" si="1"/>
        <v>57</v>
      </c>
    </row>
    <row r="10" spans="1:14" s="23" customFormat="1" ht="12.75">
      <c r="A10" s="24">
        <f t="shared" si="2"/>
        <v>6</v>
      </c>
      <c r="B10" s="35" t="s">
        <v>31</v>
      </c>
      <c r="C10" s="21">
        <f>COUNTIF(D10:K10,"&lt;&gt;")</f>
        <v>1</v>
      </c>
      <c r="D10" s="28">
        <v>56.5</v>
      </c>
      <c r="E10" s="29"/>
      <c r="F10" s="29"/>
      <c r="G10" s="96"/>
      <c r="H10" s="24"/>
      <c r="I10" s="3"/>
      <c r="J10" s="29"/>
      <c r="K10" s="3"/>
      <c r="L10" s="3"/>
      <c r="M10" s="3">
        <f>SUM(D10:L10)</f>
        <v>56.5</v>
      </c>
      <c r="N10" s="22">
        <f t="shared" si="1"/>
        <v>56.5</v>
      </c>
    </row>
    <row r="11" spans="1:14" s="23" customFormat="1" ht="12.75">
      <c r="A11" s="24">
        <f t="shared" si="2"/>
        <v>7</v>
      </c>
      <c r="B11" s="35" t="s">
        <v>72</v>
      </c>
      <c r="C11" s="21">
        <f>COUNTIF(D11:K11,"&lt;&gt;")</f>
        <v>1</v>
      </c>
      <c r="D11" s="28">
        <v>54</v>
      </c>
      <c r="E11" s="29"/>
      <c r="F11" s="29"/>
      <c r="G11" s="96"/>
      <c r="H11" s="24"/>
      <c r="I11" s="3"/>
      <c r="J11" s="29"/>
      <c r="K11" s="3"/>
      <c r="L11" s="3"/>
      <c r="M11" s="3">
        <f>SUM(D11:L11)</f>
        <v>54</v>
      </c>
      <c r="N11" s="22">
        <f t="shared" si="1"/>
        <v>54</v>
      </c>
    </row>
    <row r="12" spans="1:14" s="23" customFormat="1" ht="15">
      <c r="A12" s="24">
        <f t="shared" si="2"/>
        <v>8</v>
      </c>
      <c r="B12" s="46" t="s">
        <v>79</v>
      </c>
      <c r="C12" s="21">
        <f>COUNTIF(D12:K12,"&lt;&gt;")</f>
        <v>1</v>
      </c>
      <c r="D12" s="3">
        <v>51</v>
      </c>
      <c r="E12" s="51"/>
      <c r="F12" s="29"/>
      <c r="G12" s="96"/>
      <c r="H12" s="24"/>
      <c r="I12" s="3"/>
      <c r="J12" s="29"/>
      <c r="K12" s="3"/>
      <c r="L12" s="3"/>
      <c r="M12" s="3">
        <f>SUM(D12:L12)</f>
        <v>51</v>
      </c>
      <c r="N12" s="22">
        <f>M12/C12</f>
        <v>51</v>
      </c>
    </row>
    <row r="13" spans="1:14" s="23" customFormat="1" ht="15">
      <c r="A13" s="24">
        <f t="shared" si="2"/>
        <v>9</v>
      </c>
      <c r="B13" s="46" t="s">
        <v>80</v>
      </c>
      <c r="C13" s="21">
        <f>COUNTIF(D13:K13,"&lt;&gt;")</f>
        <v>1</v>
      </c>
      <c r="D13" s="28">
        <v>46.5</v>
      </c>
      <c r="E13" s="29"/>
      <c r="F13" s="29"/>
      <c r="G13" s="96"/>
      <c r="H13" s="24"/>
      <c r="I13" s="3"/>
      <c r="J13" s="29"/>
      <c r="K13" s="3"/>
      <c r="L13" s="3"/>
      <c r="M13" s="3">
        <f>SUM(D13:L13)</f>
        <v>46.5</v>
      </c>
      <c r="N13" s="22">
        <f>M13/C13</f>
        <v>46.5</v>
      </c>
    </row>
    <row r="14" spans="1:14" s="23" customFormat="1" ht="15">
      <c r="A14" s="24">
        <f t="shared" si="2"/>
        <v>10</v>
      </c>
      <c r="B14" s="46" t="s">
        <v>73</v>
      </c>
      <c r="C14" s="21">
        <f>COUNTIF(D14:K14,"&lt;&gt;")</f>
        <v>1</v>
      </c>
      <c r="D14" s="3">
        <v>39.5</v>
      </c>
      <c r="E14" s="29"/>
      <c r="F14" s="29"/>
      <c r="G14" s="96"/>
      <c r="H14" s="24"/>
      <c r="I14" s="3"/>
      <c r="J14" s="29"/>
      <c r="K14" s="3"/>
      <c r="L14" s="3"/>
      <c r="M14" s="3">
        <f>SUM(D14:L14)</f>
        <v>39.5</v>
      </c>
      <c r="N14" s="22">
        <f>M14/C14</f>
        <v>39.5</v>
      </c>
    </row>
    <row r="15" spans="1:14" s="23" customFormat="1" ht="15">
      <c r="A15" s="24">
        <f t="shared" si="2"/>
        <v>11</v>
      </c>
      <c r="B15" s="46" t="s">
        <v>76</v>
      </c>
      <c r="C15" s="21">
        <f>COUNTIF(D15:K15,"&lt;&gt;")</f>
        <v>1</v>
      </c>
      <c r="D15" s="28">
        <v>34.5</v>
      </c>
      <c r="E15" s="29"/>
      <c r="F15" s="29"/>
      <c r="G15" s="96"/>
      <c r="H15" s="24"/>
      <c r="I15" s="3"/>
      <c r="J15" s="29"/>
      <c r="K15" s="3"/>
      <c r="L15" s="3"/>
      <c r="M15" s="3">
        <f>SUM(D15:L15)</f>
        <v>34.5</v>
      </c>
      <c r="N15" s="22">
        <f>M15/C15</f>
        <v>34.5</v>
      </c>
    </row>
    <row r="16" spans="1:14" s="23" customFormat="1" ht="15">
      <c r="A16" s="24">
        <f t="shared" si="2"/>
        <v>12</v>
      </c>
      <c r="B16" s="46" t="s">
        <v>74</v>
      </c>
      <c r="C16" s="21">
        <f>COUNTIF(D16:K16,"&lt;&gt;")</f>
        <v>1</v>
      </c>
      <c r="D16" s="3">
        <v>33</v>
      </c>
      <c r="E16" s="29"/>
      <c r="F16" s="29"/>
      <c r="G16" s="96"/>
      <c r="H16" s="24"/>
      <c r="I16" s="3"/>
      <c r="J16" s="29"/>
      <c r="K16" s="3"/>
      <c r="L16" s="3"/>
      <c r="M16" s="3">
        <f>SUM(D16:L16)</f>
        <v>33</v>
      </c>
      <c r="N16" s="22">
        <f>M16/C16</f>
        <v>33</v>
      </c>
    </row>
    <row r="17" spans="1:14" s="23" customFormat="1" ht="15">
      <c r="A17" s="24">
        <f t="shared" si="2"/>
        <v>13</v>
      </c>
      <c r="B17" s="46" t="s">
        <v>34</v>
      </c>
      <c r="C17" s="21">
        <f>COUNTIF(D17:K17,"&lt;&gt;")</f>
        <v>1</v>
      </c>
      <c r="D17" s="28">
        <v>24.5</v>
      </c>
      <c r="E17" s="29"/>
      <c r="F17" s="29"/>
      <c r="G17" s="96"/>
      <c r="H17" s="24"/>
      <c r="I17" s="3"/>
      <c r="J17" s="29"/>
      <c r="K17" s="3"/>
      <c r="L17" s="3"/>
      <c r="M17" s="3">
        <f>SUM(D17:L17)</f>
        <v>24.5</v>
      </c>
      <c r="N17" s="22">
        <f>M17/C17</f>
        <v>24.5</v>
      </c>
    </row>
    <row r="18" spans="1:14" s="23" customFormat="1" ht="12.75">
      <c r="A18" s="24">
        <f t="shared" si="2"/>
        <v>14</v>
      </c>
      <c r="B18" s="35" t="s">
        <v>75</v>
      </c>
      <c r="C18" s="21">
        <f>COUNTIF(D18:K18,"&lt;&gt;")</f>
        <v>1</v>
      </c>
      <c r="D18" s="28">
        <v>15.5</v>
      </c>
      <c r="E18" s="29"/>
      <c r="F18" s="29"/>
      <c r="G18" s="96"/>
      <c r="H18" s="24"/>
      <c r="I18" s="3"/>
      <c r="J18" s="29"/>
      <c r="K18" s="3"/>
      <c r="L18" s="3"/>
      <c r="M18" s="3">
        <f>SUM(D18:L18)</f>
        <v>15.5</v>
      </c>
      <c r="N18" s="22">
        <f>M18/C18</f>
        <v>15.5</v>
      </c>
    </row>
    <row r="19" spans="1:14" ht="12.75">
      <c r="A19" s="58" t="s">
        <v>30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/>
    </row>
    <row r="20" spans="1:14" ht="12.75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3"/>
    </row>
    <row r="21" spans="1:14" ht="12.75">
      <c r="A21" s="57" t="s">
        <v>3</v>
      </c>
      <c r="B21" s="56" t="s">
        <v>5</v>
      </c>
      <c r="C21" s="27" t="s">
        <v>7</v>
      </c>
      <c r="D21" s="7">
        <f>SUM(D5:D18)/D23</f>
        <v>46.32142857142857</v>
      </c>
      <c r="E21" s="30"/>
      <c r="F21" s="30"/>
      <c r="G21" s="97"/>
      <c r="H21" s="7"/>
      <c r="I21" s="7"/>
      <c r="J21" s="29"/>
      <c r="K21" s="7"/>
      <c r="L21" s="7"/>
      <c r="M21" s="4"/>
      <c r="N21" s="13"/>
    </row>
    <row r="22" spans="1:14" ht="12.75">
      <c r="A22" s="57"/>
      <c r="B22" s="56"/>
      <c r="C22" s="27" t="s">
        <v>18</v>
      </c>
      <c r="D22" s="7">
        <f>MAX(D5:D18)</f>
        <v>61</v>
      </c>
      <c r="E22" s="30"/>
      <c r="F22" s="30"/>
      <c r="G22" s="97"/>
      <c r="H22" s="7"/>
      <c r="I22" s="7"/>
      <c r="J22" s="29"/>
      <c r="K22" s="7"/>
      <c r="L22" s="7"/>
      <c r="M22" s="11"/>
      <c r="N22" s="12"/>
    </row>
    <row r="23" spans="1:14" ht="12.75">
      <c r="A23" s="57"/>
      <c r="B23" s="56"/>
      <c r="C23" s="27" t="s">
        <v>85</v>
      </c>
      <c r="D23" s="9">
        <f>COUNTIF(D5:D18,"&lt;&gt;")</f>
        <v>14</v>
      </c>
      <c r="E23" s="31"/>
      <c r="F23" s="31"/>
      <c r="G23" s="98"/>
      <c r="H23" s="9"/>
      <c r="I23" s="9"/>
      <c r="J23" s="29"/>
      <c r="K23" s="9"/>
      <c r="L23" s="9"/>
      <c r="M23" s="13"/>
      <c r="N23" s="12"/>
    </row>
    <row r="24" spans="1:14" ht="12.75">
      <c r="A24" s="57"/>
      <c r="B24" s="55" t="s">
        <v>4</v>
      </c>
      <c r="C24" s="26" t="s">
        <v>19</v>
      </c>
      <c r="D24" s="6" t="s">
        <v>15</v>
      </c>
      <c r="E24" s="32"/>
      <c r="F24" s="32"/>
      <c r="G24" s="99"/>
      <c r="H24" s="6"/>
      <c r="I24" s="6"/>
      <c r="J24" s="29"/>
      <c r="K24" s="6"/>
      <c r="L24" s="6"/>
      <c r="M24" s="14"/>
      <c r="N24" s="12"/>
    </row>
    <row r="25" spans="1:14" ht="12.75">
      <c r="A25" s="57"/>
      <c r="B25" s="55"/>
      <c r="C25" s="26" t="s">
        <v>20</v>
      </c>
      <c r="D25" s="6" t="s">
        <v>24</v>
      </c>
      <c r="E25" s="34"/>
      <c r="F25" s="34"/>
      <c r="G25" s="99"/>
      <c r="H25" s="6"/>
      <c r="I25" s="6"/>
      <c r="J25" s="29"/>
      <c r="K25" s="6"/>
      <c r="L25" s="18"/>
      <c r="M25" s="15"/>
      <c r="N25" s="16"/>
    </row>
    <row r="26" spans="1:14" ht="12.75">
      <c r="A26" s="57"/>
      <c r="B26" s="55"/>
      <c r="C26" s="26" t="s">
        <v>21</v>
      </c>
      <c r="D26" s="33" t="s">
        <v>71</v>
      </c>
      <c r="E26" s="32"/>
      <c r="F26" s="32"/>
      <c r="G26" s="99"/>
      <c r="H26" s="6"/>
      <c r="I26" s="6"/>
      <c r="J26" s="29"/>
      <c r="K26" s="6"/>
      <c r="L26" s="6"/>
      <c r="M26" s="15"/>
      <c r="N26" s="16"/>
    </row>
    <row r="27" spans="1:14" ht="12.75" customHeight="1">
      <c r="A27" s="57"/>
      <c r="B27" s="55"/>
      <c r="C27" s="26" t="s">
        <v>22</v>
      </c>
      <c r="D27" s="6" t="s">
        <v>25</v>
      </c>
      <c r="E27" s="32"/>
      <c r="F27" s="32"/>
      <c r="G27" s="99"/>
      <c r="H27" s="6"/>
      <c r="I27" s="6"/>
      <c r="J27" s="29"/>
      <c r="K27" s="6"/>
      <c r="L27" s="18"/>
      <c r="M27" s="15"/>
      <c r="N27" s="16"/>
    </row>
    <row r="28" spans="1:14" s="5" customFormat="1" ht="12.75" customHeight="1">
      <c r="A28" s="57"/>
      <c r="B28" s="55"/>
      <c r="C28" s="26" t="s">
        <v>23</v>
      </c>
      <c r="D28" s="6" t="s">
        <v>16</v>
      </c>
      <c r="E28" s="32"/>
      <c r="F28" s="32"/>
      <c r="G28" s="99"/>
      <c r="H28" s="6"/>
      <c r="I28" s="6"/>
      <c r="J28" s="29"/>
      <c r="K28" s="6"/>
      <c r="L28" s="6"/>
      <c r="M28" s="15"/>
      <c r="N28" s="16"/>
    </row>
    <row r="29" spans="1:14" s="8" customFormat="1" ht="12.75">
      <c r="A29" s="19"/>
      <c r="B29" s="4"/>
      <c r="C29" s="4"/>
      <c r="D29" s="20">
        <v>57</v>
      </c>
      <c r="E29" s="20"/>
      <c r="F29" s="20"/>
      <c r="G29" s="20"/>
      <c r="H29" s="17"/>
      <c r="I29" s="17"/>
      <c r="J29" s="17"/>
      <c r="K29" s="17"/>
      <c r="L29" s="17"/>
      <c r="M29" s="15"/>
      <c r="N29" s="16"/>
    </row>
    <row r="30" spans="1:14" s="10" customFormat="1" ht="12.75">
      <c r="A30" s="4"/>
      <c r="B30" s="4"/>
      <c r="C30" s="4"/>
      <c r="D30" s="1"/>
      <c r="E30" s="1"/>
      <c r="F30" s="1"/>
      <c r="G30" s="1"/>
      <c r="H30" s="1"/>
      <c r="I30" s="1"/>
      <c r="J30" s="1"/>
      <c r="K30" s="1"/>
      <c r="L30" s="1"/>
      <c r="M30"/>
      <c r="N30" s="8"/>
    </row>
    <row r="31" ht="11.25" customHeight="1"/>
    <row r="33" ht="12.75">
      <c r="O33" s="8"/>
    </row>
  </sheetData>
  <sheetProtection/>
  <mergeCells count="11">
    <mergeCell ref="A1:N1"/>
    <mergeCell ref="A2:G2"/>
    <mergeCell ref="H2:M2"/>
    <mergeCell ref="M3:M4"/>
    <mergeCell ref="B3:B4"/>
    <mergeCell ref="C3:C4"/>
    <mergeCell ref="A3:A4"/>
    <mergeCell ref="B24:B28"/>
    <mergeCell ref="B21:B23"/>
    <mergeCell ref="A21:A28"/>
    <mergeCell ref="A19:N2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97" zoomScaleNormal="97" zoomScalePageLayoutView="0" workbookViewId="0" topLeftCell="A1">
      <selection activeCell="A5" sqref="A5:A18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5.00390625" style="0" bestFit="1" customWidth="1"/>
    <col min="8" max="8" width="5.00390625" style="0" customWidth="1"/>
    <col min="9" max="9" width="5.140625" style="0" bestFit="1" customWidth="1"/>
    <col min="10" max="10" width="5.140625" style="0" customWidth="1"/>
    <col min="13" max="13" width="19.140625" style="0" bestFit="1" customWidth="1"/>
  </cols>
  <sheetData>
    <row r="1" spans="1:8" ht="15" customHeight="1">
      <c r="A1" s="90" t="s">
        <v>14</v>
      </c>
      <c r="B1" s="90"/>
      <c r="C1" s="90"/>
      <c r="D1" s="90"/>
      <c r="E1" s="90"/>
      <c r="F1" s="90"/>
      <c r="G1" s="40"/>
      <c r="H1" s="40"/>
    </row>
    <row r="2" spans="1:8" ht="13.5" customHeight="1">
      <c r="A2" s="91">
        <v>45256</v>
      </c>
      <c r="B2" s="92"/>
      <c r="C2" s="92"/>
      <c r="D2" s="91">
        <v>45256</v>
      </c>
      <c r="E2" s="92"/>
      <c r="F2" s="92"/>
      <c r="G2" s="4"/>
      <c r="H2" s="4"/>
    </row>
    <row r="3" spans="1:6" ht="13.5" customHeight="1">
      <c r="A3" s="92" t="s">
        <v>9</v>
      </c>
      <c r="B3" s="92"/>
      <c r="C3" s="92"/>
      <c r="D3" s="92" t="s">
        <v>10</v>
      </c>
      <c r="E3" s="92"/>
      <c r="F3" s="92"/>
    </row>
    <row r="4" spans="1:6" ht="12.75">
      <c r="A4" s="25" t="s">
        <v>1</v>
      </c>
      <c r="B4" s="25" t="s">
        <v>11</v>
      </c>
      <c r="C4" s="25" t="s">
        <v>12</v>
      </c>
      <c r="D4" s="25" t="s">
        <v>1</v>
      </c>
      <c r="E4" s="25" t="s">
        <v>11</v>
      </c>
      <c r="F4" s="25" t="s">
        <v>12</v>
      </c>
    </row>
    <row r="5" spans="1:11" ht="12.75" customHeight="1">
      <c r="A5" s="37" t="s">
        <v>76</v>
      </c>
      <c r="B5" s="38">
        <v>180</v>
      </c>
      <c r="C5" s="38">
        <f>ABS(165-B5)</f>
        <v>15</v>
      </c>
      <c r="D5" s="37" t="s">
        <v>79</v>
      </c>
      <c r="E5" s="37">
        <v>240</v>
      </c>
      <c r="F5" s="37">
        <f>ABS(238-E5)</f>
        <v>2</v>
      </c>
      <c r="H5" s="43"/>
      <c r="J5" s="43"/>
      <c r="K5" s="44"/>
    </row>
    <row r="6" spans="1:11" ht="15">
      <c r="A6" s="46" t="s">
        <v>79</v>
      </c>
      <c r="B6" s="45">
        <v>140</v>
      </c>
      <c r="C6" s="49">
        <f>ABS(165-B6)</f>
        <v>25</v>
      </c>
      <c r="D6" s="46" t="s">
        <v>73</v>
      </c>
      <c r="E6" s="48">
        <v>240</v>
      </c>
      <c r="F6" s="48">
        <f>ABS(238-E6)</f>
        <v>2</v>
      </c>
      <c r="H6" s="43"/>
      <c r="J6" s="43"/>
      <c r="K6" s="44"/>
    </row>
    <row r="7" spans="1:11" ht="15">
      <c r="A7" s="46" t="s">
        <v>28</v>
      </c>
      <c r="B7" s="29">
        <v>135</v>
      </c>
      <c r="C7" s="49">
        <f>ABS(165-B7)</f>
        <v>30</v>
      </c>
      <c r="D7" s="46" t="s">
        <v>28</v>
      </c>
      <c r="E7" s="35">
        <v>242</v>
      </c>
      <c r="F7" s="48">
        <f>ABS(238-E7)</f>
        <v>4</v>
      </c>
      <c r="H7" s="43"/>
      <c r="J7" s="43"/>
      <c r="K7" s="44"/>
    </row>
    <row r="8" spans="1:11" ht="15">
      <c r="A8" s="35" t="s">
        <v>78</v>
      </c>
      <c r="B8" s="36">
        <v>126</v>
      </c>
      <c r="C8" s="49">
        <f>ABS(165-B8)</f>
        <v>39</v>
      </c>
      <c r="D8" s="35" t="s">
        <v>72</v>
      </c>
      <c r="E8" s="46">
        <v>230</v>
      </c>
      <c r="F8" s="48">
        <f>ABS(238-E8)</f>
        <v>8</v>
      </c>
      <c r="H8" s="43"/>
      <c r="J8" s="43"/>
      <c r="K8" s="44"/>
    </row>
    <row r="9" spans="1:11" ht="15">
      <c r="A9" s="48" t="s">
        <v>81</v>
      </c>
      <c r="B9" s="36">
        <v>123.5</v>
      </c>
      <c r="C9" s="49">
        <f>ABS(165-B9)</f>
        <v>41.5</v>
      </c>
      <c r="D9" s="48" t="s">
        <v>76</v>
      </c>
      <c r="E9" s="35">
        <v>220</v>
      </c>
      <c r="F9" s="48">
        <f>ABS(238-E9)</f>
        <v>18</v>
      </c>
      <c r="H9" s="43"/>
      <c r="J9" s="43"/>
      <c r="K9" s="44"/>
    </row>
    <row r="10" spans="1:11" ht="15">
      <c r="A10" s="48" t="s">
        <v>34</v>
      </c>
      <c r="B10" s="36">
        <v>222</v>
      </c>
      <c r="C10" s="49">
        <f>ABS(165-B10)</f>
        <v>57</v>
      </c>
      <c r="D10" s="35" t="s">
        <v>75</v>
      </c>
      <c r="E10" s="48">
        <v>200</v>
      </c>
      <c r="F10" s="48">
        <f>ABS(238-E10)</f>
        <v>38</v>
      </c>
      <c r="H10" s="43"/>
      <c r="J10" s="43"/>
      <c r="K10" s="44"/>
    </row>
    <row r="11" spans="1:11" ht="15">
      <c r="A11" s="46" t="s">
        <v>74</v>
      </c>
      <c r="B11" s="29">
        <v>75</v>
      </c>
      <c r="C11" s="49">
        <f>ABS(165-B11)</f>
        <v>90</v>
      </c>
      <c r="D11" s="35" t="s">
        <v>29</v>
      </c>
      <c r="E11" s="35">
        <v>186</v>
      </c>
      <c r="F11" s="48">
        <f>ABS(238-E11)</f>
        <v>52</v>
      </c>
      <c r="H11" s="43"/>
      <c r="J11" s="43"/>
      <c r="K11" s="44"/>
    </row>
    <row r="12" spans="1:11" ht="15">
      <c r="A12" s="35" t="s">
        <v>72</v>
      </c>
      <c r="B12" s="36">
        <v>44</v>
      </c>
      <c r="C12" s="49">
        <f>ABS(165-B12)</f>
        <v>121</v>
      </c>
      <c r="D12" s="35" t="s">
        <v>31</v>
      </c>
      <c r="E12" s="35">
        <v>150</v>
      </c>
      <c r="F12" s="48">
        <f>ABS(238-E12)</f>
        <v>88</v>
      </c>
      <c r="H12" s="43"/>
      <c r="J12" s="43"/>
      <c r="K12" s="44"/>
    </row>
    <row r="13" spans="1:11" ht="15">
      <c r="A13" s="35" t="s">
        <v>31</v>
      </c>
      <c r="B13" s="29">
        <v>40</v>
      </c>
      <c r="C13" s="49">
        <f>ABS(165-B13)</f>
        <v>125</v>
      </c>
      <c r="D13" s="46" t="s">
        <v>74</v>
      </c>
      <c r="E13" s="35">
        <v>120</v>
      </c>
      <c r="F13" s="48">
        <f>ABS(238-E13)</f>
        <v>118</v>
      </c>
      <c r="H13" s="43"/>
      <c r="J13" s="43"/>
      <c r="K13" s="44"/>
    </row>
    <row r="14" spans="1:11" ht="15">
      <c r="A14" s="48" t="s">
        <v>80</v>
      </c>
      <c r="B14" s="49">
        <v>35</v>
      </c>
      <c r="C14" s="49">
        <f>ABS(165-B14)</f>
        <v>130</v>
      </c>
      <c r="D14" s="35" t="s">
        <v>78</v>
      </c>
      <c r="E14" s="48">
        <v>363</v>
      </c>
      <c r="F14" s="48">
        <f>ABS(238-E14)</f>
        <v>125</v>
      </c>
      <c r="H14" s="43"/>
      <c r="J14" s="43"/>
      <c r="K14" s="44"/>
    </row>
    <row r="15" spans="1:11" ht="15">
      <c r="A15" s="46" t="s">
        <v>77</v>
      </c>
      <c r="B15" s="45">
        <v>30</v>
      </c>
      <c r="C15" s="49">
        <f>ABS(165-B15)</f>
        <v>135</v>
      </c>
      <c r="D15" s="48" t="s">
        <v>81</v>
      </c>
      <c r="E15" s="35">
        <v>96</v>
      </c>
      <c r="F15" s="48">
        <f>ABS(238-E15)</f>
        <v>142</v>
      </c>
      <c r="H15" s="43"/>
      <c r="J15" s="43"/>
      <c r="K15" s="44"/>
    </row>
    <row r="16" spans="1:11" ht="15">
      <c r="A16" s="35" t="s">
        <v>29</v>
      </c>
      <c r="B16" s="29">
        <v>30</v>
      </c>
      <c r="C16" s="49">
        <f>ABS(165-B16)</f>
        <v>135</v>
      </c>
      <c r="D16" s="48" t="s">
        <v>80</v>
      </c>
      <c r="E16" s="46">
        <v>8</v>
      </c>
      <c r="F16" s="48">
        <f>ABS(238-E16)</f>
        <v>230</v>
      </c>
      <c r="H16" s="43"/>
      <c r="J16" s="43"/>
      <c r="K16" s="44"/>
    </row>
    <row r="17" spans="1:11" ht="15">
      <c r="A17" s="35" t="s">
        <v>75</v>
      </c>
      <c r="B17" s="36">
        <v>0</v>
      </c>
      <c r="C17" s="49">
        <f>ABS(165-B17)</f>
        <v>165</v>
      </c>
      <c r="D17" s="48" t="s">
        <v>34</v>
      </c>
      <c r="E17" s="35">
        <v>900</v>
      </c>
      <c r="F17" s="48">
        <f>ABS(238-E17)</f>
        <v>662</v>
      </c>
      <c r="H17" s="43"/>
      <c r="J17" s="43"/>
      <c r="K17" s="44"/>
    </row>
    <row r="18" spans="1:6" ht="15">
      <c r="A18" s="46" t="s">
        <v>73</v>
      </c>
      <c r="B18" s="45">
        <v>0</v>
      </c>
      <c r="C18" s="49">
        <f>ABS(165-B18)</f>
        <v>165</v>
      </c>
      <c r="D18" s="46" t="s">
        <v>77</v>
      </c>
      <c r="E18" s="48">
        <v>9600</v>
      </c>
      <c r="F18" s="48">
        <f>ABS(238-E18)</f>
        <v>9362</v>
      </c>
    </row>
    <row r="19" spans="1:6" ht="12.75">
      <c r="A19" s="93" t="s">
        <v>13</v>
      </c>
      <c r="B19" s="94"/>
      <c r="C19" s="94"/>
      <c r="D19" s="94"/>
      <c r="E19" s="94"/>
      <c r="F19" s="95"/>
    </row>
    <row r="20" spans="1:8" ht="12.75">
      <c r="A20" s="73" t="s">
        <v>26</v>
      </c>
      <c r="B20" s="74"/>
      <c r="C20" s="75"/>
      <c r="D20" s="73" t="s">
        <v>27</v>
      </c>
      <c r="E20" s="74"/>
      <c r="F20" s="75"/>
      <c r="G20" s="41"/>
      <c r="H20" s="41"/>
    </row>
    <row r="21" spans="1:8" ht="12.75">
      <c r="A21" s="76"/>
      <c r="B21" s="77"/>
      <c r="C21" s="78"/>
      <c r="D21" s="76"/>
      <c r="E21" s="77"/>
      <c r="F21" s="78"/>
      <c r="G21" s="41"/>
      <c r="H21" s="41"/>
    </row>
    <row r="22" spans="1:8" ht="12.75">
      <c r="A22" s="79" t="s">
        <v>70</v>
      </c>
      <c r="B22" s="80"/>
      <c r="C22" s="81"/>
      <c r="D22" s="79" t="s">
        <v>82</v>
      </c>
      <c r="E22" s="85"/>
      <c r="F22" s="86"/>
      <c r="G22" s="42"/>
      <c r="H22" s="42"/>
    </row>
    <row r="23" spans="1:8" ht="12.75">
      <c r="A23" s="82"/>
      <c r="B23" s="83"/>
      <c r="C23" s="84"/>
      <c r="D23" s="87"/>
      <c r="E23" s="88"/>
      <c r="F23" s="89"/>
      <c r="G23" s="42"/>
      <c r="H23" s="42"/>
    </row>
  </sheetData>
  <sheetProtection/>
  <mergeCells count="10">
    <mergeCell ref="A20:C21"/>
    <mergeCell ref="D20:F21"/>
    <mergeCell ref="A22:C23"/>
    <mergeCell ref="D22:F23"/>
    <mergeCell ref="A1:F1"/>
    <mergeCell ref="A2:C2"/>
    <mergeCell ref="D2:F2"/>
    <mergeCell ref="A3:C3"/>
    <mergeCell ref="D3:F3"/>
    <mergeCell ref="A19:F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P20" sqref="P20"/>
    </sheetView>
  </sheetViews>
  <sheetFormatPr defaultColWidth="9.140625" defaultRowHeight="12.75"/>
  <cols>
    <col min="5" max="5" width="24.140625" style="0" bestFit="1" customWidth="1"/>
  </cols>
  <sheetData>
    <row r="1" spans="1:13" ht="12.75">
      <c r="A1" t="s">
        <v>40</v>
      </c>
      <c r="B1" t="s">
        <v>41</v>
      </c>
      <c r="C1" t="s">
        <v>42</v>
      </c>
      <c r="D1" t="s">
        <v>41</v>
      </c>
      <c r="E1" t="s">
        <v>43</v>
      </c>
      <c r="F1" t="s">
        <v>41</v>
      </c>
      <c r="G1" t="s">
        <v>42</v>
      </c>
      <c r="H1" t="s">
        <v>41</v>
      </c>
      <c r="I1" t="s">
        <v>44</v>
      </c>
      <c r="J1" t="s">
        <v>41</v>
      </c>
      <c r="K1" t="s">
        <v>44</v>
      </c>
      <c r="M1" t="s">
        <v>45</v>
      </c>
    </row>
    <row r="2" spans="1:11" ht="15">
      <c r="A2" t="s">
        <v>46</v>
      </c>
      <c r="B2" t="s">
        <v>47</v>
      </c>
      <c r="C2" t="s">
        <v>48</v>
      </c>
      <c r="D2" t="s">
        <v>47</v>
      </c>
      <c r="E2" s="47" t="s">
        <v>28</v>
      </c>
      <c r="F2" t="s">
        <v>47</v>
      </c>
      <c r="G2" t="s">
        <v>48</v>
      </c>
      <c r="H2" t="s">
        <v>47</v>
      </c>
      <c r="I2" s="28">
        <v>56.5</v>
      </c>
      <c r="J2" t="s">
        <v>47</v>
      </c>
      <c r="K2" t="s">
        <v>44</v>
      </c>
    </row>
    <row r="3" spans="1:13" ht="12.75">
      <c r="A3" t="s">
        <v>49</v>
      </c>
      <c r="B3" t="s">
        <v>47</v>
      </c>
      <c r="C3" t="s">
        <v>48</v>
      </c>
      <c r="D3" t="s">
        <v>47</v>
      </c>
      <c r="E3" s="35" t="s">
        <v>31</v>
      </c>
      <c r="F3" t="s">
        <v>47</v>
      </c>
      <c r="G3" t="s">
        <v>48</v>
      </c>
      <c r="H3" t="s">
        <v>47</v>
      </c>
      <c r="I3" s="28">
        <v>52</v>
      </c>
      <c r="J3" t="s">
        <v>47</v>
      </c>
      <c r="K3" t="s">
        <v>44</v>
      </c>
      <c r="M3" t="str">
        <f>CONCATENATE(A2,B2,C2,D2,E2,F2,G2,H2,I2,J2,K2)</f>
        <v>1ST = CHALFONTS  = 56.5 POINTS</v>
      </c>
    </row>
    <row r="4" spans="1:13" ht="12.75">
      <c r="A4" t="s">
        <v>50</v>
      </c>
      <c r="B4" t="s">
        <v>47</v>
      </c>
      <c r="C4" t="s">
        <v>48</v>
      </c>
      <c r="D4" t="s">
        <v>47</v>
      </c>
      <c r="E4" s="35" t="s">
        <v>29</v>
      </c>
      <c r="F4" t="s">
        <v>47</v>
      </c>
      <c r="G4" t="s">
        <v>48</v>
      </c>
      <c r="H4" t="s">
        <v>47</v>
      </c>
      <c r="I4" s="3">
        <v>47.5</v>
      </c>
      <c r="J4" t="s">
        <v>47</v>
      </c>
      <c r="K4" t="s">
        <v>44</v>
      </c>
      <c r="M4" t="str">
        <f aca="true" t="shared" si="0" ref="M4:M22">CONCATENATE(A3,B3,C3,D3,E3,F3,G3,H3,I3,J3,K3)</f>
        <v>2ND = GYPSY QUIZZERS = 52 POINTS</v>
      </c>
    </row>
    <row r="5" spans="1:13" ht="12.75">
      <c r="A5" t="s">
        <v>51</v>
      </c>
      <c r="B5" t="s">
        <v>47</v>
      </c>
      <c r="C5" t="s">
        <v>48</v>
      </c>
      <c r="D5" t="s">
        <v>47</v>
      </c>
      <c r="E5" s="39" t="s">
        <v>39</v>
      </c>
      <c r="F5" t="s">
        <v>47</v>
      </c>
      <c r="G5" t="s">
        <v>48</v>
      </c>
      <c r="H5" t="s">
        <v>47</v>
      </c>
      <c r="I5" s="3">
        <v>45.5</v>
      </c>
      <c r="J5" t="s">
        <v>47</v>
      </c>
      <c r="K5" t="s">
        <v>44</v>
      </c>
      <c r="M5" t="str">
        <f t="shared" si="0"/>
        <v>3RD = IN THE CORNER = 47.5 POINTS</v>
      </c>
    </row>
    <row r="6" spans="1:13" ht="12.75">
      <c r="A6" t="s">
        <v>52</v>
      </c>
      <c r="B6" t="s">
        <v>47</v>
      </c>
      <c r="C6" t="s">
        <v>48</v>
      </c>
      <c r="D6" t="s">
        <v>47</v>
      </c>
      <c r="E6" s="35" t="s">
        <v>34</v>
      </c>
      <c r="F6" t="s">
        <v>47</v>
      </c>
      <c r="G6" t="s">
        <v>48</v>
      </c>
      <c r="H6" t="s">
        <v>47</v>
      </c>
      <c r="I6" s="3">
        <v>44</v>
      </c>
      <c r="J6" t="s">
        <v>47</v>
      </c>
      <c r="K6" t="s">
        <v>44</v>
      </c>
      <c r="M6" t="str">
        <f t="shared" si="0"/>
        <v>4TH = WALES GARDEN = 45.5 POINTS</v>
      </c>
    </row>
    <row r="7" spans="1:13" ht="12.75">
      <c r="A7" t="s">
        <v>53</v>
      </c>
      <c r="B7" t="s">
        <v>47</v>
      </c>
      <c r="C7" t="s">
        <v>48</v>
      </c>
      <c r="D7" t="s">
        <v>47</v>
      </c>
      <c r="E7" s="35" t="s">
        <v>36</v>
      </c>
      <c r="F7" t="s">
        <v>47</v>
      </c>
      <c r="G7" t="s">
        <v>48</v>
      </c>
      <c r="H7" t="s">
        <v>47</v>
      </c>
      <c r="I7" s="3">
        <v>42</v>
      </c>
      <c r="J7" t="s">
        <v>47</v>
      </c>
      <c r="K7" t="s">
        <v>44</v>
      </c>
      <c r="M7" t="str">
        <f t="shared" si="0"/>
        <v>5TH = LAST AGAIN = 44 POINTS</v>
      </c>
    </row>
    <row r="8" spans="1:13" ht="15">
      <c r="A8" t="s">
        <v>54</v>
      </c>
      <c r="B8" t="s">
        <v>47</v>
      </c>
      <c r="C8" t="s">
        <v>48</v>
      </c>
      <c r="D8" t="s">
        <v>47</v>
      </c>
      <c r="E8" s="46" t="s">
        <v>33</v>
      </c>
      <c r="F8" t="s">
        <v>47</v>
      </c>
      <c r="G8" t="s">
        <v>48</v>
      </c>
      <c r="H8" t="s">
        <v>47</v>
      </c>
      <c r="I8" s="3">
        <v>35.5</v>
      </c>
      <c r="J8" t="s">
        <v>47</v>
      </c>
      <c r="K8" t="s">
        <v>44</v>
      </c>
      <c r="M8" t="str">
        <f t="shared" si="0"/>
        <v>6TH = CORONATION COCS = 42 POINTS</v>
      </c>
    </row>
    <row r="9" spans="1:13" ht="15">
      <c r="A9" t="s">
        <v>55</v>
      </c>
      <c r="B9" t="s">
        <v>47</v>
      </c>
      <c r="C9" t="s">
        <v>48</v>
      </c>
      <c r="D9" t="s">
        <v>47</v>
      </c>
      <c r="E9" s="46" t="s">
        <v>35</v>
      </c>
      <c r="F9" t="s">
        <v>47</v>
      </c>
      <c r="G9" t="s">
        <v>48</v>
      </c>
      <c r="H9" t="s">
        <v>47</v>
      </c>
      <c r="I9" s="28">
        <v>34.5</v>
      </c>
      <c r="J9" t="s">
        <v>47</v>
      </c>
      <c r="K9" t="s">
        <v>44</v>
      </c>
      <c r="M9" t="str">
        <f t="shared" si="0"/>
        <v>7TH = ALWAYS LAST = 35.5 POINTS</v>
      </c>
    </row>
    <row r="10" spans="1:13" ht="12.75">
      <c r="A10" t="s">
        <v>56</v>
      </c>
      <c r="B10" t="s">
        <v>47</v>
      </c>
      <c r="C10" t="s">
        <v>48</v>
      </c>
      <c r="D10" t="s">
        <v>47</v>
      </c>
      <c r="E10" s="35" t="s">
        <v>32</v>
      </c>
      <c r="F10" t="s">
        <v>47</v>
      </c>
      <c r="G10" t="s">
        <v>48</v>
      </c>
      <c r="H10" t="s">
        <v>47</v>
      </c>
      <c r="I10" s="3">
        <v>31</v>
      </c>
      <c r="J10" t="s">
        <v>47</v>
      </c>
      <c r="K10" t="s">
        <v>44</v>
      </c>
      <c r="M10" t="str">
        <f t="shared" si="0"/>
        <v>8TH = SUNS OUT PLUMBS OUT = 34.5 POINTS</v>
      </c>
    </row>
    <row r="11" spans="1:13" ht="12.75">
      <c r="A11" t="s">
        <v>57</v>
      </c>
      <c r="B11" t="s">
        <v>47</v>
      </c>
      <c r="C11" t="s">
        <v>48</v>
      </c>
      <c r="D11" t="s">
        <v>47</v>
      </c>
      <c r="E11" s="35" t="s">
        <v>37</v>
      </c>
      <c r="F11" t="s">
        <v>47</v>
      </c>
      <c r="G11" t="s">
        <v>48</v>
      </c>
      <c r="H11" t="s">
        <v>47</v>
      </c>
      <c r="I11" s="3">
        <v>28.5</v>
      </c>
      <c r="J11" t="s">
        <v>47</v>
      </c>
      <c r="K11" t="s">
        <v>44</v>
      </c>
      <c r="M11" t="str">
        <f t="shared" si="0"/>
        <v>9TH = LADY AND THE TRAMPS = 31 POINTS</v>
      </c>
    </row>
    <row r="12" spans="1:13" ht="15">
      <c r="A12" t="s">
        <v>58</v>
      </c>
      <c r="B12" t="s">
        <v>47</v>
      </c>
      <c r="C12" t="s">
        <v>48</v>
      </c>
      <c r="D12" t="s">
        <v>47</v>
      </c>
      <c r="E12" s="46" t="s">
        <v>38</v>
      </c>
      <c r="F12" t="s">
        <v>47</v>
      </c>
      <c r="G12" t="s">
        <v>48</v>
      </c>
      <c r="H12" t="s">
        <v>47</v>
      </c>
      <c r="I12" s="28" t="s">
        <v>69</v>
      </c>
      <c r="J12" t="s">
        <v>47</v>
      </c>
      <c r="K12" t="s">
        <v>44</v>
      </c>
      <c r="M12" t="str">
        <f t="shared" si="0"/>
        <v>10TH = STAGLEY = 28.5 POINTS</v>
      </c>
    </row>
    <row r="13" spans="1:13" ht="12.75">
      <c r="A13" t="s">
        <v>59</v>
      </c>
      <c r="B13" t="s">
        <v>47</v>
      </c>
      <c r="C13" t="s">
        <v>48</v>
      </c>
      <c r="D13" t="s">
        <v>47</v>
      </c>
      <c r="F13" t="s">
        <v>47</v>
      </c>
      <c r="G13" t="s">
        <v>48</v>
      </c>
      <c r="H13" t="s">
        <v>47</v>
      </c>
      <c r="J13" t="s">
        <v>47</v>
      </c>
      <c r="K13" t="s">
        <v>44</v>
      </c>
      <c r="M13" t="str">
        <f t="shared" si="0"/>
        <v>11TH = DORRIS DYNOMOS = DNF POINTS</v>
      </c>
    </row>
    <row r="14" spans="1:13" ht="12.75">
      <c r="A14" t="s">
        <v>60</v>
      </c>
      <c r="B14" t="s">
        <v>47</v>
      </c>
      <c r="C14" t="s">
        <v>48</v>
      </c>
      <c r="D14" t="s">
        <v>47</v>
      </c>
      <c r="F14" t="s">
        <v>47</v>
      </c>
      <c r="G14" t="s">
        <v>48</v>
      </c>
      <c r="H14" t="s">
        <v>47</v>
      </c>
      <c r="J14" t="s">
        <v>47</v>
      </c>
      <c r="K14" t="s">
        <v>44</v>
      </c>
      <c r="M14" t="str">
        <f t="shared" si="0"/>
        <v>12TH =  =  POINTS</v>
      </c>
    </row>
    <row r="15" spans="1:13" ht="12.75">
      <c r="A15" t="s">
        <v>61</v>
      </c>
      <c r="B15" t="s">
        <v>47</v>
      </c>
      <c r="C15" t="s">
        <v>48</v>
      </c>
      <c r="D15" t="s">
        <v>47</v>
      </c>
      <c r="F15" t="s">
        <v>47</v>
      </c>
      <c r="G15" t="s">
        <v>48</v>
      </c>
      <c r="H15" t="s">
        <v>47</v>
      </c>
      <c r="J15" t="s">
        <v>47</v>
      </c>
      <c r="K15" t="s">
        <v>44</v>
      </c>
      <c r="M15" t="str">
        <f t="shared" si="0"/>
        <v>13TH =  =  POINTS</v>
      </c>
    </row>
    <row r="16" spans="1:13" ht="12.75">
      <c r="A16" t="s">
        <v>62</v>
      </c>
      <c r="B16" t="s">
        <v>47</v>
      </c>
      <c r="C16" t="s">
        <v>48</v>
      </c>
      <c r="D16" t="s">
        <v>47</v>
      </c>
      <c r="F16" t="s">
        <v>47</v>
      </c>
      <c r="G16" t="s">
        <v>48</v>
      </c>
      <c r="H16" t="s">
        <v>47</v>
      </c>
      <c r="J16" t="s">
        <v>47</v>
      </c>
      <c r="K16" t="s">
        <v>44</v>
      </c>
      <c r="M16" t="str">
        <f t="shared" si="0"/>
        <v>14TH =  =  POINTS</v>
      </c>
    </row>
    <row r="17" spans="1:13" ht="12.75">
      <c r="A17" t="s">
        <v>63</v>
      </c>
      <c r="B17" t="s">
        <v>47</v>
      </c>
      <c r="C17" t="s">
        <v>48</v>
      </c>
      <c r="D17" t="s">
        <v>47</v>
      </c>
      <c r="F17" t="s">
        <v>47</v>
      </c>
      <c r="G17" t="s">
        <v>48</v>
      </c>
      <c r="H17" t="s">
        <v>47</v>
      </c>
      <c r="J17" t="s">
        <v>47</v>
      </c>
      <c r="K17" t="s">
        <v>44</v>
      </c>
      <c r="M17" t="str">
        <f t="shared" si="0"/>
        <v>15TH =  =  POINTS</v>
      </c>
    </row>
    <row r="18" spans="1:13" ht="12.75">
      <c r="A18" t="s">
        <v>64</v>
      </c>
      <c r="B18" t="s">
        <v>47</v>
      </c>
      <c r="C18" t="s">
        <v>48</v>
      </c>
      <c r="D18" t="s">
        <v>47</v>
      </c>
      <c r="F18" t="s">
        <v>47</v>
      </c>
      <c r="G18" t="s">
        <v>48</v>
      </c>
      <c r="H18" t="s">
        <v>47</v>
      </c>
      <c r="J18" t="s">
        <v>47</v>
      </c>
      <c r="K18" t="s">
        <v>44</v>
      </c>
      <c r="M18" t="str">
        <f t="shared" si="0"/>
        <v>16TH =  =  POINTS</v>
      </c>
    </row>
    <row r="19" spans="1:13" ht="12.75">
      <c r="A19" t="s">
        <v>65</v>
      </c>
      <c r="B19" t="s">
        <v>66</v>
      </c>
      <c r="C19" t="s">
        <v>48</v>
      </c>
      <c r="F19" t="s">
        <v>66</v>
      </c>
      <c r="G19" t="s">
        <v>48</v>
      </c>
      <c r="H19" t="s">
        <v>66</v>
      </c>
      <c r="K19" t="s">
        <v>44</v>
      </c>
      <c r="M19" t="str">
        <f t="shared" si="0"/>
        <v>17TH =  =  POINTS</v>
      </c>
    </row>
    <row r="20" spans="1:13" ht="12.75">
      <c r="A20" t="s">
        <v>67</v>
      </c>
      <c r="B20" t="s">
        <v>47</v>
      </c>
      <c r="C20" t="s">
        <v>48</v>
      </c>
      <c r="D20" t="s">
        <v>47</v>
      </c>
      <c r="F20" t="s">
        <v>47</v>
      </c>
      <c r="G20" t="s">
        <v>48</v>
      </c>
      <c r="H20" t="s">
        <v>47</v>
      </c>
      <c r="K20" t="s">
        <v>44</v>
      </c>
      <c r="M20" t="str">
        <f t="shared" si="0"/>
        <v>18TH  =  =  POINTS</v>
      </c>
    </row>
    <row r="21" spans="1:13" ht="12.75">
      <c r="A21" t="s">
        <v>68</v>
      </c>
      <c r="B21" t="s">
        <v>47</v>
      </c>
      <c r="C21" t="s">
        <v>48</v>
      </c>
      <c r="D21" t="s">
        <v>47</v>
      </c>
      <c r="F21" t="s">
        <v>47</v>
      </c>
      <c r="G21" t="s">
        <v>48</v>
      </c>
      <c r="H21" t="s">
        <v>47</v>
      </c>
      <c r="J21" t="s">
        <v>47</v>
      </c>
      <c r="K21" t="s">
        <v>44</v>
      </c>
      <c r="M21" t="str">
        <f t="shared" si="0"/>
        <v>19TH =  = POINTS</v>
      </c>
    </row>
    <row r="22" ht="12.75">
      <c r="M22" t="str">
        <f t="shared" si="0"/>
        <v>20TH =  =  POINTS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2024-04-14T22:24:47Z</dcterms:modified>
  <cp:category/>
  <cp:version/>
  <cp:contentType/>
  <cp:contentStatus/>
</cp:coreProperties>
</file>