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<sst xmlns="http://schemas.openxmlformats.org/spreadsheetml/2006/main" count="181" uniqueCount="76">
  <si>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</si>
  <si>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</si>
  <si>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</si>
  <si>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</si>
  <si>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</si>
  <si>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</si>
  <si>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</si>
  <si>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</si>
  <si>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</si>
  <si>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</si>
  <si>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</si>
  <si>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</si>
  <si>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</si>
  <si>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</si>
  <si>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</si>
  <si>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</si>
  <si>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</si>
  <si>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</si>
  <si>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</si>
  <si>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</si>
  <si>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</si>
  <si>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</si>
  <si>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</si>
  <si>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</si>
  <si>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</si>
  <si>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</si>
  <si>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</si>
  <si>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</si>
  <si>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</si>
  <si>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</si>
  <si>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</si>
  <si>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</si>
  <si>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</si>
  <si>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</si>
  <si>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NORFOLK N CHANCE</t>
  </si>
  <si>
    <t>IN THE CORNER</t>
  </si>
  <si>
    <t>THREE AMIGOS</t>
  </si>
  <si>
    <t>UNIBVERSALLY CHALLANGED</t>
  </si>
  <si>
    <t>CHARLIES ANGELS</t>
  </si>
  <si>
    <t>CHALFONTS</t>
  </si>
  <si>
    <t>IZZY WIZZY</t>
  </si>
  <si>
    <t>MUSIC INTROS</t>
  </si>
  <si>
    <t>GENERAL KNOWLEDGE</t>
  </si>
  <si>
    <t>SPAGHETEE</t>
  </si>
  <si>
    <t>MOORE OF THE SAME</t>
  </si>
  <si>
    <t>NAMELESS</t>
  </si>
  <si>
    <t>SUNS OUT PLUMBS OUT</t>
  </si>
  <si>
    <t>FAMOUS FIVE</t>
  </si>
  <si>
    <t>ELITE FOUR</t>
  </si>
  <si>
    <t>HICKLINGS</t>
  </si>
  <si>
    <t>YOUR MUM (1)</t>
  </si>
  <si>
    <t>Three Amigos 13</t>
  </si>
  <si>
    <t>FOOD &amp; DRINK</t>
  </si>
  <si>
    <t>FAMOUS FACES</t>
  </si>
  <si>
    <t>MUSIC TRIVIA</t>
  </si>
  <si>
    <t>The Forge Inn - Glenfield - Sunday Night Quiz League #44</t>
  </si>
  <si>
    <t>NO QUIZ 16-Jul</t>
  </si>
  <si>
    <t>Week Number: #2</t>
  </si>
  <si>
    <t>ABBIE &amp; JAMIE</t>
  </si>
  <si>
    <t>QUIZARD OF OZ</t>
  </si>
  <si>
    <t>BEAST</t>
  </si>
  <si>
    <t>CHAMPS</t>
  </si>
  <si>
    <t>SUNS OUT PLUMS OUT</t>
  </si>
  <si>
    <t xml:space="preserve">SORE LOSERS </t>
  </si>
  <si>
    <t>UNIVERSALLY CHALLANGED</t>
  </si>
  <si>
    <t>SPAGHETTE</t>
  </si>
  <si>
    <t xml:space="preserve">GREASE MONKEYS </t>
  </si>
  <si>
    <t>ROUNDHILL</t>
  </si>
  <si>
    <t>GREASE MONKEYS</t>
  </si>
  <si>
    <t>ROUNDHILL 2</t>
  </si>
  <si>
    <t>CHALFOINTS 14</t>
  </si>
  <si>
    <t>SORE LOSERS</t>
  </si>
  <si>
    <t>QUIZZAR OF OZ</t>
  </si>
  <si>
    <t>TV &amp; FILM</t>
  </si>
  <si>
    <t>DINGBATS</t>
  </si>
  <si>
    <t>SPORT &amp; LEISURE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</si>
</sst>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5" zoomScaleNormal="85" workbookViewId="0" topLeftCell="A1">
      <selection activeCell="G10" sqref="G10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4.28125" style="1" bestFit="1" customWidth="1"/>
    <col min="4" max="4" width="14.7109375" style="1" bestFit="1" customWidth="1"/>
    <col min="5" max="5" width="11.7109375" style="1" bestFit="1" customWidth="1"/>
    <col min="6" max="6" width="10.8515625" style="1" bestFit="1" customWidth="1"/>
    <col min="7" max="7" width="12.28125" style="1" customWidth="1"/>
    <col min="8" max="8" width="15.140625" style="1" bestFit="1" customWidth="1"/>
    <col min="9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12" bestFit="1" customWidth="1"/>
  </cols>
  <sheetData>
    <row r="1" spans="1:14" ht="12.75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2.75">
      <c r="A2" s="50" t="s">
        <v>16</v>
      </c>
      <c r="B2" s="51"/>
      <c r="C2" s="51"/>
      <c r="D2" s="51"/>
      <c r="E2" s="51"/>
      <c r="F2" s="51"/>
      <c r="G2" s="51"/>
      <c r="H2" s="52">
        <v>2</v>
      </c>
      <c r="I2" s="52"/>
      <c r="J2" s="52"/>
      <c r="K2" s="52"/>
      <c r="L2" s="52"/>
      <c r="M2" s="53"/>
      <c r="N2"/>
    </row>
    <row r="3" spans="1:14" ht="12.75" customHeight="1">
      <c r="A3" s="54" t="s">
        <v>0</v>
      </c>
      <c r="B3" s="56" t="s">
        <v>1</v>
      </c>
      <c r="C3" s="54" t="s">
        <v>17</v>
      </c>
      <c r="D3" s="58" t="s">
        <v>24</v>
      </c>
      <c r="E3" s="58"/>
      <c r="F3" s="58"/>
      <c r="G3" s="58"/>
      <c r="H3" s="58"/>
      <c r="I3" s="58"/>
      <c r="J3" s="58"/>
      <c r="K3" s="58"/>
      <c r="L3" s="58"/>
      <c r="M3" s="54" t="s">
        <v>3</v>
      </c>
      <c r="N3" s="11" t="s">
        <v>14</v>
      </c>
    </row>
    <row r="4" spans="1:14" ht="12.75">
      <c r="A4" s="55"/>
      <c r="B4" s="57"/>
      <c r="C4" s="55"/>
      <c r="D4" s="2">
        <v>42904</v>
      </c>
      <c r="E4" s="2">
        <f>D4+7</f>
        <v>42911</v>
      </c>
      <c r="F4" s="2">
        <f>E4+7</f>
        <v>42918</v>
      </c>
      <c r="G4" s="2">
        <f>F4+7</f>
        <v>42925</v>
      </c>
      <c r="H4" s="2" t="s">
        <v>56</v>
      </c>
      <c r="I4" s="2">
        <v>42939</v>
      </c>
      <c r="J4" s="2">
        <v>42946</v>
      </c>
      <c r="K4" s="2">
        <v>42953</v>
      </c>
      <c r="L4" s="2">
        <v>42960</v>
      </c>
      <c r="M4" s="55"/>
      <c r="N4" s="11" t="s">
        <v>15</v>
      </c>
    </row>
    <row r="5" spans="1:14" s="35" customFormat="1" ht="12.75" customHeight="1">
      <c r="A5" s="36">
        <v>1</v>
      </c>
      <c r="B5" s="38" t="s">
        <v>35</v>
      </c>
      <c r="C5" s="5">
        <f aca="true" t="shared" si="0" ref="C5:C28">COUNTIF(D5:L5,"&lt;&gt;")</f>
        <v>2</v>
      </c>
      <c r="D5" s="5">
        <v>53</v>
      </c>
      <c r="E5" s="5">
        <v>63</v>
      </c>
      <c r="F5" s="5"/>
      <c r="G5" s="5"/>
      <c r="H5" s="42"/>
      <c r="I5" s="5"/>
      <c r="J5" s="5"/>
      <c r="K5" s="5"/>
      <c r="L5" s="5"/>
      <c r="M5" s="5">
        <f aca="true" t="shared" si="1" ref="M5:M28">SUM(D5:L5)</f>
        <v>116</v>
      </c>
      <c r="N5" s="34">
        <f aca="true" t="shared" si="2" ref="N5:N15">M5/C5</f>
        <v>58</v>
      </c>
    </row>
    <row r="6" spans="1:14" s="35" customFormat="1" ht="12.75">
      <c r="A6" s="36">
        <f aca="true" t="shared" si="3" ref="A6:A16">A5+1</f>
        <v>2</v>
      </c>
      <c r="B6" s="38" t="s">
        <v>39</v>
      </c>
      <c r="C6" s="5">
        <f t="shared" si="0"/>
        <v>2</v>
      </c>
      <c r="D6" s="5">
        <v>50.5</v>
      </c>
      <c r="E6" s="5">
        <v>61.5</v>
      </c>
      <c r="F6" s="5"/>
      <c r="G6" s="5"/>
      <c r="H6" s="42"/>
      <c r="I6" s="5"/>
      <c r="J6" s="5"/>
      <c r="K6" s="5"/>
      <c r="L6" s="5"/>
      <c r="M6" s="5">
        <f t="shared" si="1"/>
        <v>112</v>
      </c>
      <c r="N6" s="34">
        <f t="shared" si="2"/>
        <v>56</v>
      </c>
    </row>
    <row r="7" spans="1:14" s="35" customFormat="1" ht="12.75">
      <c r="A7" s="36">
        <f t="shared" si="3"/>
        <v>3</v>
      </c>
      <c r="B7" s="38" t="s">
        <v>43</v>
      </c>
      <c r="C7" s="5">
        <f t="shared" si="0"/>
        <v>2</v>
      </c>
      <c r="D7" s="5">
        <v>51</v>
      </c>
      <c r="E7" s="5">
        <v>56</v>
      </c>
      <c r="F7" s="5"/>
      <c r="G7" s="5"/>
      <c r="H7" s="42"/>
      <c r="I7" s="5"/>
      <c r="J7" s="5"/>
      <c r="K7" s="5"/>
      <c r="L7" s="5"/>
      <c r="M7" s="5">
        <f t="shared" si="1"/>
        <v>107</v>
      </c>
      <c r="N7" s="34">
        <f t="shared" si="2"/>
        <v>53.5</v>
      </c>
    </row>
    <row r="8" spans="1:14" s="35" customFormat="1" ht="12" customHeight="1">
      <c r="A8" s="36">
        <f t="shared" si="3"/>
        <v>4</v>
      </c>
      <c r="B8" s="38" t="s">
        <v>36</v>
      </c>
      <c r="C8" s="5">
        <f t="shared" si="0"/>
        <v>2</v>
      </c>
      <c r="D8" s="5">
        <v>57</v>
      </c>
      <c r="E8" s="5">
        <v>48.5</v>
      </c>
      <c r="F8" s="5"/>
      <c r="G8" s="5"/>
      <c r="H8" s="42"/>
      <c r="I8" s="5"/>
      <c r="J8" s="5"/>
      <c r="K8" s="5"/>
      <c r="L8" s="5"/>
      <c r="M8" s="5">
        <f t="shared" si="1"/>
        <v>105.5</v>
      </c>
      <c r="N8" s="34">
        <f t="shared" si="2"/>
        <v>52.75</v>
      </c>
    </row>
    <row r="9" spans="1:14" s="35" customFormat="1" ht="12.75">
      <c r="A9" s="36">
        <f t="shared" si="3"/>
        <v>5</v>
      </c>
      <c r="B9" s="38" t="s">
        <v>46</v>
      </c>
      <c r="C9" s="5">
        <f t="shared" si="0"/>
        <v>2</v>
      </c>
      <c r="D9" s="5">
        <v>58.5</v>
      </c>
      <c r="E9" s="5">
        <v>41</v>
      </c>
      <c r="F9" s="5"/>
      <c r="G9" s="5"/>
      <c r="H9" s="42"/>
      <c r="I9" s="5"/>
      <c r="J9" s="5"/>
      <c r="K9" s="5"/>
      <c r="L9" s="5"/>
      <c r="M9" s="5">
        <f t="shared" si="1"/>
        <v>99.5</v>
      </c>
      <c r="N9" s="34">
        <f t="shared" si="2"/>
        <v>49.75</v>
      </c>
    </row>
    <row r="10" spans="1:14" s="35" customFormat="1" ht="12.75">
      <c r="A10" s="36">
        <f t="shared" si="3"/>
        <v>6</v>
      </c>
      <c r="B10" s="38" t="s">
        <v>27</v>
      </c>
      <c r="C10" s="5">
        <f t="shared" si="0"/>
        <v>2</v>
      </c>
      <c r="D10" s="5">
        <v>49</v>
      </c>
      <c r="E10" s="5">
        <v>48.5</v>
      </c>
      <c r="F10" s="5"/>
      <c r="G10" s="5"/>
      <c r="H10" s="42"/>
      <c r="I10" s="5"/>
      <c r="J10" s="5"/>
      <c r="K10" s="5"/>
      <c r="L10" s="5"/>
      <c r="M10" s="5">
        <f t="shared" si="1"/>
        <v>97.5</v>
      </c>
      <c r="N10" s="34">
        <f t="shared" si="2"/>
        <v>48.75</v>
      </c>
    </row>
    <row r="11" spans="1:14" s="35" customFormat="1" ht="12.75">
      <c r="A11" s="36">
        <f t="shared" si="3"/>
        <v>7</v>
      </c>
      <c r="B11" s="38" t="s">
        <v>40</v>
      </c>
      <c r="C11" s="5">
        <f t="shared" si="0"/>
        <v>2</v>
      </c>
      <c r="D11" s="5">
        <v>40</v>
      </c>
      <c r="E11" s="5">
        <v>45</v>
      </c>
      <c r="F11" s="5"/>
      <c r="G11" s="5"/>
      <c r="H11" s="42"/>
      <c r="I11" s="5"/>
      <c r="J11" s="5"/>
      <c r="K11" s="5"/>
      <c r="L11" s="5"/>
      <c r="M11" s="5">
        <f t="shared" si="1"/>
        <v>85</v>
      </c>
      <c r="N11" s="34">
        <f t="shared" si="2"/>
        <v>42.5</v>
      </c>
    </row>
    <row r="12" spans="1:14" s="35" customFormat="1" ht="12.75">
      <c r="A12" s="36">
        <f t="shared" si="3"/>
        <v>8</v>
      </c>
      <c r="B12" s="38" t="s">
        <v>38</v>
      </c>
      <c r="C12" s="5">
        <f t="shared" si="0"/>
        <v>2</v>
      </c>
      <c r="D12" s="5">
        <v>38</v>
      </c>
      <c r="E12" s="5">
        <v>44</v>
      </c>
      <c r="F12" s="5"/>
      <c r="G12" s="5"/>
      <c r="H12" s="42"/>
      <c r="I12" s="5"/>
      <c r="J12" s="5"/>
      <c r="K12" s="5"/>
      <c r="L12" s="5"/>
      <c r="M12" s="5">
        <f t="shared" si="1"/>
        <v>82</v>
      </c>
      <c r="N12" s="34">
        <f t="shared" si="2"/>
        <v>41</v>
      </c>
    </row>
    <row r="13" spans="1:14" s="35" customFormat="1" ht="13.5" customHeight="1">
      <c r="A13" s="36">
        <f t="shared" si="3"/>
        <v>9</v>
      </c>
      <c r="B13" s="38" t="s">
        <v>37</v>
      </c>
      <c r="C13" s="5">
        <f t="shared" si="0"/>
        <v>2</v>
      </c>
      <c r="D13" s="5">
        <v>40</v>
      </c>
      <c r="E13" s="5">
        <v>39.5</v>
      </c>
      <c r="F13" s="5"/>
      <c r="G13" s="5"/>
      <c r="H13" s="42"/>
      <c r="I13" s="5"/>
      <c r="J13" s="5"/>
      <c r="K13" s="5"/>
      <c r="L13" s="5"/>
      <c r="M13" s="5">
        <f t="shared" si="1"/>
        <v>79.5</v>
      </c>
      <c r="N13" s="34">
        <f t="shared" si="2"/>
        <v>39.75</v>
      </c>
    </row>
    <row r="14" spans="1:14" s="35" customFormat="1" ht="12.75">
      <c r="A14" s="36">
        <f t="shared" si="3"/>
        <v>10</v>
      </c>
      <c r="B14" s="38" t="s">
        <v>68</v>
      </c>
      <c r="C14" s="5">
        <f t="shared" si="0"/>
        <v>1</v>
      </c>
      <c r="D14" s="5"/>
      <c r="E14" s="5">
        <v>53</v>
      </c>
      <c r="F14" s="5"/>
      <c r="G14" s="5"/>
      <c r="H14" s="42"/>
      <c r="I14" s="5"/>
      <c r="J14" s="5"/>
      <c r="K14" s="5"/>
      <c r="L14" s="5"/>
      <c r="M14" s="5">
        <f t="shared" si="1"/>
        <v>53</v>
      </c>
      <c r="N14" s="34">
        <f t="shared" si="2"/>
        <v>53</v>
      </c>
    </row>
    <row r="15" spans="1:14" ht="12.75">
      <c r="A15" s="4">
        <f t="shared" si="3"/>
        <v>11</v>
      </c>
      <c r="B15" s="38" t="s">
        <v>49</v>
      </c>
      <c r="C15" s="5">
        <f t="shared" si="0"/>
        <v>1</v>
      </c>
      <c r="D15" s="5">
        <v>51</v>
      </c>
      <c r="E15" s="5"/>
      <c r="F15" s="5"/>
      <c r="G15" s="5"/>
      <c r="H15" s="42"/>
      <c r="I15" s="5"/>
      <c r="J15" s="5"/>
      <c r="K15" s="5"/>
      <c r="L15" s="5"/>
      <c r="M15" s="5">
        <f t="shared" si="1"/>
        <v>51</v>
      </c>
      <c r="N15" s="34">
        <f t="shared" si="2"/>
        <v>51</v>
      </c>
    </row>
    <row r="16" spans="1:14" ht="12.75">
      <c r="A16" s="4">
        <f t="shared" si="3"/>
        <v>12</v>
      </c>
      <c r="B16" s="38" t="s">
        <v>45</v>
      </c>
      <c r="C16" s="5">
        <f t="shared" si="0"/>
        <v>1</v>
      </c>
      <c r="D16" s="5">
        <v>51</v>
      </c>
      <c r="E16" s="5"/>
      <c r="F16" s="5"/>
      <c r="G16" s="5"/>
      <c r="H16" s="42"/>
      <c r="I16" s="5"/>
      <c r="J16" s="5"/>
      <c r="K16" s="5"/>
      <c r="L16" s="5"/>
      <c r="M16" s="5">
        <f t="shared" si="1"/>
        <v>51</v>
      </c>
      <c r="N16" s="34">
        <f>M16/C16</f>
        <v>51</v>
      </c>
    </row>
    <row r="17" spans="1:14" ht="12.75">
      <c r="A17" s="4">
        <v>13</v>
      </c>
      <c r="B17" s="38" t="s">
        <v>47</v>
      </c>
      <c r="C17" s="5">
        <f t="shared" si="0"/>
        <v>1</v>
      </c>
      <c r="D17" s="5">
        <v>49</v>
      </c>
      <c r="E17" s="5"/>
      <c r="F17" s="5"/>
      <c r="G17" s="5"/>
      <c r="H17" s="42"/>
      <c r="I17" s="5"/>
      <c r="J17" s="5"/>
      <c r="K17" s="5"/>
      <c r="L17" s="5"/>
      <c r="M17" s="5">
        <f t="shared" si="1"/>
        <v>49</v>
      </c>
      <c r="N17" s="34">
        <f>M17/C17</f>
        <v>49</v>
      </c>
    </row>
    <row r="18" spans="1:14" ht="12.75">
      <c r="A18" s="4">
        <v>14</v>
      </c>
      <c r="B18" s="38" t="s">
        <v>71</v>
      </c>
      <c r="C18" s="5">
        <f t="shared" si="0"/>
        <v>1</v>
      </c>
      <c r="D18" s="5"/>
      <c r="E18" s="5">
        <v>47.5</v>
      </c>
      <c r="F18" s="5"/>
      <c r="G18" s="5"/>
      <c r="H18" s="42"/>
      <c r="I18" s="5"/>
      <c r="J18" s="5"/>
      <c r="K18" s="5"/>
      <c r="L18" s="5"/>
      <c r="M18" s="5">
        <f t="shared" si="1"/>
        <v>47.5</v>
      </c>
      <c r="N18" s="34">
        <f>M18/C18</f>
        <v>47.5</v>
      </c>
    </row>
    <row r="19" spans="1:14" ht="12.75">
      <c r="A19" s="4">
        <v>15</v>
      </c>
      <c r="B19" s="38" t="s">
        <v>48</v>
      </c>
      <c r="C19" s="5">
        <f t="shared" si="0"/>
        <v>1</v>
      </c>
      <c r="D19" s="5">
        <v>44</v>
      </c>
      <c r="E19" s="5"/>
      <c r="F19" s="5"/>
      <c r="G19" s="5"/>
      <c r="H19" s="42"/>
      <c r="I19" s="5"/>
      <c r="J19" s="5"/>
      <c r="K19" s="5"/>
      <c r="L19" s="5"/>
      <c r="M19" s="5">
        <f t="shared" si="1"/>
        <v>44</v>
      </c>
      <c r="N19" s="34">
        <f>M19/C19</f>
        <v>44</v>
      </c>
    </row>
    <row r="20" spans="1:14" ht="12.75">
      <c r="A20" s="4">
        <v>16</v>
      </c>
      <c r="B20" s="38" t="s">
        <v>34</v>
      </c>
      <c r="C20" s="5">
        <f t="shared" si="0"/>
        <v>1</v>
      </c>
      <c r="D20" s="5">
        <v>42</v>
      </c>
      <c r="E20" s="5"/>
      <c r="F20" s="5"/>
      <c r="G20" s="5"/>
      <c r="H20" s="42"/>
      <c r="I20" s="5"/>
      <c r="J20" s="5"/>
      <c r="K20" s="5"/>
      <c r="L20" s="5"/>
      <c r="M20" s="5">
        <f t="shared" si="1"/>
        <v>42</v>
      </c>
      <c r="N20" s="34">
        <f>M20/C20</f>
        <v>42</v>
      </c>
    </row>
    <row r="21" spans="1:14" ht="12.75">
      <c r="A21" s="4">
        <v>17</v>
      </c>
      <c r="B21" s="38" t="s">
        <v>44</v>
      </c>
      <c r="C21" s="5">
        <f t="shared" si="0"/>
        <v>1</v>
      </c>
      <c r="D21" s="5">
        <v>41</v>
      </c>
      <c r="E21" s="5"/>
      <c r="F21" s="5"/>
      <c r="G21" s="5"/>
      <c r="H21" s="42"/>
      <c r="I21" s="5"/>
      <c r="J21" s="5"/>
      <c r="K21" s="5"/>
      <c r="L21" s="5"/>
      <c r="M21" s="5">
        <f t="shared" si="1"/>
        <v>41</v>
      </c>
      <c r="N21" s="34">
        <f aca="true" t="shared" si="4" ref="N21:N28">M21/C21</f>
        <v>41</v>
      </c>
    </row>
    <row r="22" spans="1:14" ht="12.75">
      <c r="A22" s="4">
        <v>18</v>
      </c>
      <c r="B22" s="39" t="s">
        <v>67</v>
      </c>
      <c r="C22" s="5">
        <f t="shared" si="0"/>
        <v>1</v>
      </c>
      <c r="D22" s="5"/>
      <c r="E22" s="5">
        <v>27</v>
      </c>
      <c r="F22" s="5"/>
      <c r="G22" s="5"/>
      <c r="H22" s="42"/>
      <c r="I22" s="5"/>
      <c r="J22" s="5"/>
      <c r="K22" s="5"/>
      <c r="L22" s="5"/>
      <c r="M22" s="5">
        <f t="shared" si="1"/>
        <v>27</v>
      </c>
      <c r="N22" s="34">
        <f t="shared" si="4"/>
        <v>27</v>
      </c>
    </row>
    <row r="23" spans="1:14" ht="12.75">
      <c r="A23" s="4">
        <v>19</v>
      </c>
      <c r="B23" s="38" t="s">
        <v>33</v>
      </c>
      <c r="C23" s="5">
        <f t="shared" si="0"/>
        <v>1</v>
      </c>
      <c r="D23" s="5">
        <v>23.5</v>
      </c>
      <c r="E23" s="5"/>
      <c r="F23" s="5"/>
      <c r="G23" s="5"/>
      <c r="H23" s="42"/>
      <c r="I23" s="5"/>
      <c r="J23" s="5"/>
      <c r="K23" s="5"/>
      <c r="L23" s="5"/>
      <c r="M23" s="5">
        <f t="shared" si="1"/>
        <v>23.5</v>
      </c>
      <c r="N23" s="34">
        <f t="shared" si="4"/>
        <v>23.5</v>
      </c>
    </row>
    <row r="24" spans="1:14" ht="12.75">
      <c r="A24" s="4">
        <v>20</v>
      </c>
      <c r="B24" s="39">
        <v>59.5</v>
      </c>
      <c r="C24" s="5">
        <f t="shared" si="0"/>
        <v>1</v>
      </c>
      <c r="D24" s="5"/>
      <c r="E24" s="5">
        <v>22.5</v>
      </c>
      <c r="F24" s="5"/>
      <c r="G24" s="5"/>
      <c r="H24" s="42"/>
      <c r="I24" s="5"/>
      <c r="J24" s="5"/>
      <c r="K24" s="5"/>
      <c r="L24" s="5"/>
      <c r="M24" s="5">
        <f t="shared" si="1"/>
        <v>22.5</v>
      </c>
      <c r="N24" s="34">
        <f t="shared" si="4"/>
        <v>22.5</v>
      </c>
    </row>
    <row r="25" spans="1:14" ht="12.75">
      <c r="A25" s="4">
        <v>21</v>
      </c>
      <c r="B25" s="39" t="s">
        <v>72</v>
      </c>
      <c r="C25" s="5">
        <f t="shared" si="0"/>
        <v>1</v>
      </c>
      <c r="D25" s="5"/>
      <c r="E25" s="5">
        <v>21</v>
      </c>
      <c r="F25" s="5"/>
      <c r="G25" s="5"/>
      <c r="H25" s="42"/>
      <c r="I25" s="5"/>
      <c r="J25" s="5"/>
      <c r="K25" s="5"/>
      <c r="L25" s="5"/>
      <c r="M25" s="5">
        <f t="shared" si="1"/>
        <v>21</v>
      </c>
      <c r="N25" s="34">
        <f t="shared" si="4"/>
        <v>21</v>
      </c>
    </row>
    <row r="26" spans="1:14" ht="12.75">
      <c r="A26" s="4">
        <v>22</v>
      </c>
      <c r="B26" s="39" t="s">
        <v>61</v>
      </c>
      <c r="C26" s="5">
        <f t="shared" si="0"/>
        <v>1</v>
      </c>
      <c r="D26" s="5"/>
      <c r="E26" s="5">
        <v>18.5</v>
      </c>
      <c r="F26" s="5"/>
      <c r="G26" s="5"/>
      <c r="H26" s="42"/>
      <c r="I26" s="5"/>
      <c r="J26" s="5"/>
      <c r="K26" s="5"/>
      <c r="L26" s="5"/>
      <c r="M26" s="5">
        <f t="shared" si="1"/>
        <v>18.5</v>
      </c>
      <c r="N26" s="34">
        <f t="shared" si="4"/>
        <v>18.5</v>
      </c>
    </row>
    <row r="27" spans="1:14" ht="12.75">
      <c r="A27" s="4">
        <v>23</v>
      </c>
      <c r="B27" s="39" t="s">
        <v>60</v>
      </c>
      <c r="C27" s="5">
        <f t="shared" si="0"/>
        <v>1</v>
      </c>
      <c r="D27" s="5"/>
      <c r="E27" s="5">
        <v>14</v>
      </c>
      <c r="F27" s="5"/>
      <c r="G27" s="5"/>
      <c r="H27" s="42"/>
      <c r="I27" s="5"/>
      <c r="J27" s="5"/>
      <c r="K27" s="5"/>
      <c r="L27" s="5"/>
      <c r="M27" s="5">
        <f t="shared" si="1"/>
        <v>14</v>
      </c>
      <c r="N27" s="34">
        <f t="shared" si="4"/>
        <v>14</v>
      </c>
    </row>
    <row r="28" spans="1:14" ht="12.75">
      <c r="A28" s="4">
        <v>24</v>
      </c>
      <c r="B28" s="39" t="s">
        <v>58</v>
      </c>
      <c r="C28" s="5">
        <f t="shared" si="0"/>
        <v>1</v>
      </c>
      <c r="D28" s="5"/>
      <c r="E28" s="5">
        <v>12</v>
      </c>
      <c r="F28" s="5"/>
      <c r="G28" s="5"/>
      <c r="H28" s="42"/>
      <c r="I28" s="5"/>
      <c r="J28" s="5"/>
      <c r="K28" s="5"/>
      <c r="L28" s="5"/>
      <c r="M28" s="5">
        <f t="shared" si="1"/>
        <v>12</v>
      </c>
      <c r="N28" s="34">
        <f t="shared" si="4"/>
        <v>12</v>
      </c>
    </row>
    <row r="29" spans="1:14" ht="12.75">
      <c r="A29" s="62" t="s">
        <v>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</row>
    <row r="30" spans="1:14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</row>
    <row r="31" spans="1:14" ht="12.75">
      <c r="A31" s="61" t="s">
        <v>10</v>
      </c>
      <c r="B31" s="60" t="s">
        <v>12</v>
      </c>
      <c r="C31" s="9" t="s">
        <v>9</v>
      </c>
      <c r="D31" s="11">
        <f>SUM(D5:D28)/D33</f>
        <v>46.15625</v>
      </c>
      <c r="E31" s="11">
        <f>SUM(E5:E28)/E33</f>
        <v>38.970588235294116</v>
      </c>
      <c r="F31" s="11"/>
      <c r="G31" s="11"/>
      <c r="H31" s="43"/>
      <c r="I31" s="11"/>
      <c r="J31" s="11"/>
      <c r="K31" s="11"/>
      <c r="L31" s="11"/>
      <c r="M31" s="6"/>
      <c r="N31" s="18"/>
    </row>
    <row r="32" spans="1:14" ht="12.75">
      <c r="A32" s="61"/>
      <c r="B32" s="60"/>
      <c r="C32" s="10" t="s">
        <v>13</v>
      </c>
      <c r="D32" s="11">
        <f>MAX(D5:D28)</f>
        <v>58.5</v>
      </c>
      <c r="E32" s="11">
        <f>MAX(E5:E28)</f>
        <v>63</v>
      </c>
      <c r="F32" s="11"/>
      <c r="G32" s="11"/>
      <c r="H32" s="43"/>
      <c r="I32" s="11"/>
      <c r="J32" s="11"/>
      <c r="K32" s="11"/>
      <c r="L32" s="11"/>
      <c r="M32" s="16"/>
      <c r="N32" s="17"/>
    </row>
    <row r="33" spans="1:14" ht="12.75">
      <c r="A33" s="61"/>
      <c r="B33" s="60"/>
      <c r="C33" s="13" t="s">
        <v>14</v>
      </c>
      <c r="D33" s="14">
        <f>COUNTIF(D5:D28,"&lt;&gt;")</f>
        <v>16</v>
      </c>
      <c r="E33" s="14">
        <f>COUNTIF(E5:E28,"&lt;&gt;")</f>
        <v>17</v>
      </c>
      <c r="F33" s="14"/>
      <c r="G33" s="14"/>
      <c r="H33" s="44"/>
      <c r="I33" s="14"/>
      <c r="J33" s="14"/>
      <c r="K33" s="14"/>
      <c r="L33" s="14"/>
      <c r="M33" s="18"/>
      <c r="N33" s="17"/>
    </row>
    <row r="34" spans="1:14" ht="12.75">
      <c r="A34" s="61"/>
      <c r="B34" s="59" t="s">
        <v>11</v>
      </c>
      <c r="C34" s="3" t="s">
        <v>4</v>
      </c>
      <c r="D34" s="8" t="s">
        <v>41</v>
      </c>
      <c r="E34" s="8" t="s">
        <v>41</v>
      </c>
      <c r="F34" s="8"/>
      <c r="G34" s="8"/>
      <c r="H34" s="45"/>
      <c r="I34" s="8"/>
      <c r="J34" s="8"/>
      <c r="K34" s="8"/>
      <c r="L34" s="8"/>
      <c r="M34" s="19"/>
      <c r="N34" s="17"/>
    </row>
    <row r="35" spans="1:14" ht="12.75">
      <c r="A35" s="61"/>
      <c r="B35" s="59"/>
      <c r="C35" s="3" t="s">
        <v>5</v>
      </c>
      <c r="D35" s="8" t="s">
        <v>52</v>
      </c>
      <c r="E35" s="8" t="s">
        <v>73</v>
      </c>
      <c r="F35" s="8"/>
      <c r="G35" s="8"/>
      <c r="H35" s="45"/>
      <c r="I35" s="8"/>
      <c r="J35" s="23"/>
      <c r="K35" s="8"/>
      <c r="L35" s="23"/>
      <c r="M35" s="20"/>
      <c r="N35" s="21"/>
    </row>
    <row r="36" spans="1:14" ht="12.75">
      <c r="A36" s="61"/>
      <c r="B36" s="59"/>
      <c r="C36" s="3" t="s">
        <v>6</v>
      </c>
      <c r="D36" s="8" t="s">
        <v>53</v>
      </c>
      <c r="E36" s="8" t="s">
        <v>74</v>
      </c>
      <c r="F36" s="8"/>
      <c r="G36" s="8"/>
      <c r="H36" s="45"/>
      <c r="I36" s="8"/>
      <c r="J36" s="8"/>
      <c r="K36" s="8"/>
      <c r="L36" s="8"/>
      <c r="M36" s="20"/>
      <c r="N36" s="21"/>
    </row>
    <row r="37" spans="1:14" ht="12.75" customHeight="1">
      <c r="A37" s="61"/>
      <c r="B37" s="59"/>
      <c r="C37" s="3" t="s">
        <v>7</v>
      </c>
      <c r="D37" s="8" t="s">
        <v>54</v>
      </c>
      <c r="E37" s="8" t="s">
        <v>75</v>
      </c>
      <c r="F37" s="8"/>
      <c r="G37" s="8"/>
      <c r="H37" s="45"/>
      <c r="I37" s="8"/>
      <c r="J37" s="23"/>
      <c r="K37" s="8"/>
      <c r="L37" s="23"/>
      <c r="M37" s="20"/>
      <c r="N37" s="21"/>
    </row>
    <row r="38" spans="1:14" s="7" customFormat="1" ht="12.75" customHeight="1">
      <c r="A38" s="61"/>
      <c r="B38" s="59"/>
      <c r="C38" s="3" t="s">
        <v>8</v>
      </c>
      <c r="D38" s="8" t="s">
        <v>42</v>
      </c>
      <c r="E38" s="8" t="s">
        <v>42</v>
      </c>
      <c r="F38" s="8"/>
      <c r="G38" s="8"/>
      <c r="H38" s="45"/>
      <c r="I38" s="8"/>
      <c r="J38" s="8"/>
      <c r="K38" s="8"/>
      <c r="L38" s="8"/>
      <c r="M38" s="20"/>
      <c r="N38" s="21"/>
    </row>
    <row r="39" spans="1:14" s="12" customFormat="1" ht="12.75">
      <c r="A39" s="24"/>
      <c r="B39" s="6"/>
      <c r="C39" s="1"/>
      <c r="D39" s="26"/>
      <c r="E39" s="26"/>
      <c r="F39" s="25"/>
      <c r="G39" s="26"/>
      <c r="H39" s="41"/>
      <c r="I39" s="22"/>
      <c r="J39" s="22"/>
      <c r="K39" s="22"/>
      <c r="L39" s="22"/>
      <c r="M39" s="20"/>
      <c r="N39" s="21"/>
    </row>
    <row r="40" spans="1:14" s="15" customFormat="1" ht="12.7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/>
      <c r="N40" s="12"/>
    </row>
    <row r="41" ht="11.25" customHeight="1"/>
    <row r="43" ht="12.75">
      <c r="O43" s="12"/>
    </row>
  </sheetData>
  <mergeCells count="12">
    <mergeCell ref="B34:B38"/>
    <mergeCell ref="B31:B33"/>
    <mergeCell ref="A31:A38"/>
    <mergeCell ref="A29:N30"/>
    <mergeCell ref="A1:N1"/>
    <mergeCell ref="A2:G2"/>
    <mergeCell ref="H2:M2"/>
    <mergeCell ref="M3:M4"/>
    <mergeCell ref="B3:B4"/>
    <mergeCell ref="A3:A4"/>
    <mergeCell ref="D3:L3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94" zoomScaleNormal="94" workbookViewId="0" topLeftCell="A1">
      <selection activeCell="D25" sqref="D25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</row>
    <row r="2" spans="1:19" ht="12.75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ht="12.75" customHeight="1">
      <c r="A3" s="83" t="s">
        <v>0</v>
      </c>
      <c r="B3" s="85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27"/>
    </row>
    <row r="4" spans="1:19" ht="12.75">
      <c r="A4" s="84"/>
      <c r="B4" s="86"/>
      <c r="C4" s="72">
        <v>42904</v>
      </c>
      <c r="D4" s="73"/>
      <c r="E4" s="72">
        <f>C4+7</f>
        <v>42911</v>
      </c>
      <c r="F4" s="73"/>
      <c r="G4" s="72">
        <f>E4+7</f>
        <v>42918</v>
      </c>
      <c r="H4" s="73"/>
      <c r="I4" s="72">
        <f>G4+7</f>
        <v>42925</v>
      </c>
      <c r="J4" s="73"/>
      <c r="K4" s="72">
        <v>42939</v>
      </c>
      <c r="L4" s="73"/>
      <c r="M4" s="72">
        <f>K4+7</f>
        <v>42946</v>
      </c>
      <c r="N4" s="73"/>
      <c r="O4" s="72">
        <f>M4+7</f>
        <v>42953</v>
      </c>
      <c r="P4" s="73"/>
      <c r="Q4" s="72">
        <f>O4+7</f>
        <v>42960</v>
      </c>
      <c r="R4" s="73"/>
      <c r="S4" s="30" t="s">
        <v>21</v>
      </c>
    </row>
    <row r="5" spans="1:19" ht="12.75">
      <c r="A5" s="28"/>
      <c r="B5" s="29"/>
      <c r="C5" s="31" t="s">
        <v>19</v>
      </c>
      <c r="D5" s="31" t="s">
        <v>20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2" t="s">
        <v>22</v>
      </c>
    </row>
    <row r="6" spans="1:19" ht="12.75" customHeight="1">
      <c r="A6" s="33">
        <v>1</v>
      </c>
      <c r="B6" s="38" t="s">
        <v>43</v>
      </c>
      <c r="C6" s="33">
        <v>2</v>
      </c>
      <c r="D6" s="33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>
        <f aca="true" t="shared" si="0" ref="S6:S17">SUM(C6:R6)</f>
        <v>4</v>
      </c>
    </row>
    <row r="7" spans="1:19" ht="12.75">
      <c r="A7" s="33">
        <f aca="true" t="shared" si="1" ref="A7:A14">A6+1</f>
        <v>2</v>
      </c>
      <c r="B7" s="38" t="s">
        <v>36</v>
      </c>
      <c r="C7" s="30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3">
        <f t="shared" si="0"/>
        <v>3</v>
      </c>
    </row>
    <row r="8" spans="1:19" ht="12.75">
      <c r="A8" s="33">
        <f t="shared" si="1"/>
        <v>3</v>
      </c>
      <c r="B8" s="38" t="s">
        <v>49</v>
      </c>
      <c r="C8" s="33">
        <v>1</v>
      </c>
      <c r="D8" s="33">
        <v>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>
        <f t="shared" si="0"/>
        <v>3</v>
      </c>
    </row>
    <row r="9" spans="1:19" ht="12" customHeight="1">
      <c r="A9" s="33">
        <f t="shared" si="1"/>
        <v>4</v>
      </c>
      <c r="B9" s="38" t="s">
        <v>38</v>
      </c>
      <c r="C9" s="30"/>
      <c r="D9" s="30">
        <v>3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3">
        <f t="shared" si="0"/>
        <v>3</v>
      </c>
    </row>
    <row r="10" spans="1:19" ht="12.75">
      <c r="A10" s="33">
        <f t="shared" si="1"/>
        <v>5</v>
      </c>
      <c r="B10" s="39">
        <v>59.5</v>
      </c>
      <c r="C10" s="30"/>
      <c r="D10" s="30">
        <v>2</v>
      </c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3">
        <f t="shared" si="0"/>
        <v>3</v>
      </c>
    </row>
    <row r="11" spans="1:19" ht="12.75">
      <c r="A11" s="33">
        <f t="shared" si="1"/>
        <v>6</v>
      </c>
      <c r="B11" s="38" t="s">
        <v>40</v>
      </c>
      <c r="C11" s="30"/>
      <c r="D11" s="33"/>
      <c r="E11" s="33">
        <v>3</v>
      </c>
      <c r="F11" s="33"/>
      <c r="G11" s="33"/>
      <c r="H11" s="33"/>
      <c r="I11" s="33"/>
      <c r="J11" s="33"/>
      <c r="K11" s="30"/>
      <c r="L11" s="33"/>
      <c r="M11" s="33"/>
      <c r="N11" s="33"/>
      <c r="O11" s="33"/>
      <c r="P11" s="33"/>
      <c r="Q11" s="33"/>
      <c r="R11" s="33"/>
      <c r="S11" s="33">
        <f t="shared" si="0"/>
        <v>3</v>
      </c>
    </row>
    <row r="12" spans="1:19" ht="12.75">
      <c r="A12" s="33">
        <f t="shared" si="1"/>
        <v>7</v>
      </c>
      <c r="B12" s="38" t="s">
        <v>46</v>
      </c>
      <c r="C12" s="30"/>
      <c r="D12" s="33">
        <v>1</v>
      </c>
      <c r="E12" s="33"/>
      <c r="F12" s="33">
        <v>2</v>
      </c>
      <c r="G12" s="33"/>
      <c r="H12" s="33"/>
      <c r="I12" s="33"/>
      <c r="J12" s="33"/>
      <c r="K12" s="30"/>
      <c r="L12" s="33"/>
      <c r="M12" s="33"/>
      <c r="N12" s="33"/>
      <c r="O12" s="33"/>
      <c r="P12" s="33"/>
      <c r="Q12" s="33"/>
      <c r="R12" s="33"/>
      <c r="S12" s="33">
        <f t="shared" si="0"/>
        <v>3</v>
      </c>
    </row>
    <row r="13" spans="1:19" ht="12.75">
      <c r="A13" s="33">
        <f t="shared" si="1"/>
        <v>8</v>
      </c>
      <c r="B13" s="46" t="s">
        <v>68</v>
      </c>
      <c r="C13" s="33"/>
      <c r="D13" s="33"/>
      <c r="E13" s="33"/>
      <c r="F13" s="33">
        <v>3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>
        <f t="shared" si="0"/>
        <v>3</v>
      </c>
    </row>
    <row r="14" spans="1:19" ht="12.75">
      <c r="A14" s="33">
        <f t="shared" si="1"/>
        <v>9</v>
      </c>
      <c r="B14" s="38" t="s">
        <v>35</v>
      </c>
      <c r="C14" s="30"/>
      <c r="D14" s="30"/>
      <c r="E14" s="30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3">
        <f t="shared" si="0"/>
        <v>2</v>
      </c>
    </row>
    <row r="15" spans="1:19" ht="12.75">
      <c r="A15" s="33">
        <v>10</v>
      </c>
      <c r="B15" s="38" t="s">
        <v>37</v>
      </c>
      <c r="C15" s="30"/>
      <c r="D15" s="30">
        <v>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3">
        <f t="shared" si="0"/>
        <v>1</v>
      </c>
    </row>
    <row r="16" spans="1:19" ht="12.75">
      <c r="A16" s="33">
        <v>11</v>
      </c>
      <c r="B16" s="38" t="s">
        <v>39</v>
      </c>
      <c r="C16" s="30"/>
      <c r="D16" s="33"/>
      <c r="E16" s="33"/>
      <c r="F16" s="33">
        <v>1</v>
      </c>
      <c r="G16" s="33"/>
      <c r="H16" s="33"/>
      <c r="I16" s="33"/>
      <c r="J16" s="33"/>
      <c r="K16" s="30"/>
      <c r="L16" s="33"/>
      <c r="M16" s="33"/>
      <c r="N16" s="33"/>
      <c r="O16" s="33"/>
      <c r="P16" s="33"/>
      <c r="Q16" s="33"/>
      <c r="R16" s="33"/>
      <c r="S16" s="33">
        <f t="shared" si="0"/>
        <v>1</v>
      </c>
    </row>
    <row r="17" spans="1:19" ht="12.75">
      <c r="A17" s="33">
        <v>12</v>
      </c>
      <c r="B17" s="38"/>
      <c r="C17" s="30"/>
      <c r="D17" s="33"/>
      <c r="E17" s="33"/>
      <c r="F17" s="33"/>
      <c r="G17" s="33"/>
      <c r="H17" s="33"/>
      <c r="I17" s="33"/>
      <c r="J17" s="33"/>
      <c r="K17" s="30"/>
      <c r="L17" s="33"/>
      <c r="M17" s="33"/>
      <c r="N17" s="33"/>
      <c r="O17" s="33"/>
      <c r="P17" s="33"/>
      <c r="Q17" s="33"/>
      <c r="R17" s="33"/>
      <c r="S17" s="33">
        <f t="shared" si="0"/>
        <v>0</v>
      </c>
    </row>
    <row r="18" spans="1:19" ht="12.75" customHeight="1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12.7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18:S19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I28" sqref="I28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7" max="7" width="27.57421875" style="0" bestFit="1" customWidth="1"/>
    <col min="10" max="10" width="19.140625" style="0" bestFit="1" customWidth="1"/>
  </cols>
  <sheetData>
    <row r="1" spans="1:12" ht="12.75">
      <c r="A1" s="81" t="s">
        <v>29</v>
      </c>
      <c r="B1" s="81"/>
      <c r="C1" s="81"/>
      <c r="D1" s="81"/>
      <c r="E1" s="81"/>
      <c r="F1" s="81"/>
      <c r="G1" s="81" t="s">
        <v>29</v>
      </c>
      <c r="H1" s="81"/>
      <c r="I1" s="81"/>
      <c r="J1" s="81"/>
      <c r="K1" s="81"/>
      <c r="L1" s="81"/>
    </row>
    <row r="2" spans="1:12" ht="12.75">
      <c r="A2" s="92">
        <v>42904</v>
      </c>
      <c r="B2" s="93"/>
      <c r="C2" s="93"/>
      <c r="D2" s="92">
        <v>42904</v>
      </c>
      <c r="E2" s="93"/>
      <c r="F2" s="93"/>
      <c r="G2" s="92">
        <v>42904</v>
      </c>
      <c r="H2" s="93"/>
      <c r="I2" s="93"/>
      <c r="J2" s="92">
        <v>42904</v>
      </c>
      <c r="K2" s="93"/>
      <c r="L2" s="93"/>
    </row>
    <row r="3" spans="1:12" ht="12.75">
      <c r="A3" s="93" t="s">
        <v>19</v>
      </c>
      <c r="B3" s="93"/>
      <c r="C3" s="93"/>
      <c r="D3" s="93" t="s">
        <v>20</v>
      </c>
      <c r="E3" s="93"/>
      <c r="F3" s="93"/>
      <c r="G3" s="93" t="s">
        <v>19</v>
      </c>
      <c r="H3" s="93"/>
      <c r="I3" s="93"/>
      <c r="J3" s="93" t="s">
        <v>20</v>
      </c>
      <c r="K3" s="93"/>
      <c r="L3" s="93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8" t="s">
        <v>36</v>
      </c>
      <c r="B5" s="40">
        <v>218</v>
      </c>
      <c r="C5" s="38">
        <f aca="true" t="shared" si="0" ref="C5:C20">ABS(218-B5)</f>
        <v>0</v>
      </c>
      <c r="D5" s="38" t="s">
        <v>38</v>
      </c>
      <c r="E5" s="38">
        <v>22</v>
      </c>
      <c r="F5" s="38">
        <f aca="true" t="shared" si="1" ref="F5:F20">ABS(24-E5)</f>
        <v>2</v>
      </c>
      <c r="G5" s="38" t="s">
        <v>40</v>
      </c>
      <c r="H5" s="40">
        <v>78</v>
      </c>
      <c r="I5" s="38">
        <f aca="true" t="shared" si="2" ref="I5:I21">ABS(71-H5)</f>
        <v>7</v>
      </c>
      <c r="J5" s="38" t="s">
        <v>66</v>
      </c>
      <c r="K5" s="38">
        <v>526</v>
      </c>
      <c r="L5" s="38">
        <f aca="true" t="shared" si="3" ref="L5:L21">ABS(547-K5)</f>
        <v>21</v>
      </c>
    </row>
    <row r="6" spans="1:12" ht="12.75">
      <c r="A6" s="38" t="s">
        <v>43</v>
      </c>
      <c r="B6" s="40">
        <v>222</v>
      </c>
      <c r="C6" s="38">
        <f t="shared" si="0"/>
        <v>4</v>
      </c>
      <c r="D6" s="38" t="s">
        <v>49</v>
      </c>
      <c r="E6" s="38">
        <v>26</v>
      </c>
      <c r="F6" s="38">
        <f t="shared" si="1"/>
        <v>2</v>
      </c>
      <c r="G6" s="38" t="s">
        <v>35</v>
      </c>
      <c r="H6" s="40">
        <v>63.57</v>
      </c>
      <c r="I6" s="38">
        <f t="shared" si="2"/>
        <v>7.43</v>
      </c>
      <c r="J6" s="38" t="s">
        <v>62</v>
      </c>
      <c r="K6" s="38">
        <v>503</v>
      </c>
      <c r="L6" s="38">
        <f t="shared" si="3"/>
        <v>44</v>
      </c>
    </row>
    <row r="7" spans="1:12" ht="12.75">
      <c r="A7" s="38" t="s">
        <v>49</v>
      </c>
      <c r="B7" s="40">
        <v>200</v>
      </c>
      <c r="C7" s="38">
        <f t="shared" si="0"/>
        <v>18</v>
      </c>
      <c r="D7" s="38" t="s">
        <v>43</v>
      </c>
      <c r="E7" s="38">
        <v>21</v>
      </c>
      <c r="F7" s="38">
        <f t="shared" si="1"/>
        <v>3</v>
      </c>
      <c r="G7" s="39">
        <v>59.5</v>
      </c>
      <c r="H7" s="40">
        <v>50</v>
      </c>
      <c r="I7" s="38">
        <f t="shared" si="2"/>
        <v>21</v>
      </c>
      <c r="J7" s="38" t="s">
        <v>39</v>
      </c>
      <c r="K7" s="38">
        <v>420</v>
      </c>
      <c r="L7" s="38">
        <f t="shared" si="3"/>
        <v>127</v>
      </c>
    </row>
    <row r="8" spans="1:12" ht="12.75">
      <c r="A8" s="38" t="s">
        <v>48</v>
      </c>
      <c r="B8" s="40">
        <v>263</v>
      </c>
      <c r="C8" s="38">
        <f t="shared" si="0"/>
        <v>45</v>
      </c>
      <c r="D8" s="38" t="s">
        <v>37</v>
      </c>
      <c r="E8" s="38">
        <v>21</v>
      </c>
      <c r="F8" s="38">
        <f t="shared" si="1"/>
        <v>3</v>
      </c>
      <c r="G8" s="38" t="s">
        <v>63</v>
      </c>
      <c r="H8" s="40">
        <v>50</v>
      </c>
      <c r="I8" s="38">
        <f t="shared" si="2"/>
        <v>21</v>
      </c>
      <c r="J8" s="38" t="s">
        <v>59</v>
      </c>
      <c r="K8" s="38">
        <v>362</v>
      </c>
      <c r="L8" s="38">
        <f t="shared" si="3"/>
        <v>185</v>
      </c>
    </row>
    <row r="9" spans="1:12" ht="13.5" customHeight="1">
      <c r="A9" s="38" t="s">
        <v>47</v>
      </c>
      <c r="B9" s="40">
        <v>173</v>
      </c>
      <c r="C9" s="38">
        <f t="shared" si="0"/>
        <v>45</v>
      </c>
      <c r="D9" s="38" t="s">
        <v>46</v>
      </c>
      <c r="E9" s="38">
        <v>16</v>
      </c>
      <c r="F9" s="38">
        <f t="shared" si="1"/>
        <v>8</v>
      </c>
      <c r="G9" s="38" t="s">
        <v>36</v>
      </c>
      <c r="H9" s="40">
        <v>42</v>
      </c>
      <c r="I9" s="38">
        <f t="shared" si="2"/>
        <v>29</v>
      </c>
      <c r="J9" s="38" t="s">
        <v>64</v>
      </c>
      <c r="K9" s="37">
        <v>323</v>
      </c>
      <c r="L9" s="38">
        <f t="shared" si="3"/>
        <v>224</v>
      </c>
    </row>
    <row r="10" spans="1:12" ht="15.75" customHeight="1">
      <c r="A10" s="38" t="s">
        <v>39</v>
      </c>
      <c r="B10" s="40">
        <v>168</v>
      </c>
      <c r="C10" s="38">
        <f t="shared" si="0"/>
        <v>50</v>
      </c>
      <c r="D10" s="38" t="s">
        <v>33</v>
      </c>
      <c r="E10" s="38">
        <v>13</v>
      </c>
      <c r="F10" s="38">
        <f t="shared" si="1"/>
        <v>11</v>
      </c>
      <c r="G10" s="38" t="s">
        <v>64</v>
      </c>
      <c r="H10" s="40">
        <v>40</v>
      </c>
      <c r="I10" s="38">
        <f t="shared" si="2"/>
        <v>31</v>
      </c>
      <c r="J10" s="37" t="s">
        <v>67</v>
      </c>
      <c r="K10" s="38">
        <v>248</v>
      </c>
      <c r="L10" s="38">
        <f t="shared" si="3"/>
        <v>299</v>
      </c>
    </row>
    <row r="11" spans="1:12" ht="12.75" customHeight="1">
      <c r="A11" s="38" t="s">
        <v>34</v>
      </c>
      <c r="B11" s="40">
        <v>275</v>
      </c>
      <c r="C11" s="38">
        <f t="shared" si="0"/>
        <v>57</v>
      </c>
      <c r="D11" s="38" t="s">
        <v>48</v>
      </c>
      <c r="E11" s="38">
        <v>12</v>
      </c>
      <c r="F11" s="38">
        <f t="shared" si="1"/>
        <v>12</v>
      </c>
      <c r="G11" s="38" t="s">
        <v>66</v>
      </c>
      <c r="H11" s="40">
        <v>40</v>
      </c>
      <c r="I11" s="38">
        <f t="shared" si="2"/>
        <v>31</v>
      </c>
      <c r="J11" s="38" t="s">
        <v>40</v>
      </c>
      <c r="K11" s="38">
        <v>243</v>
      </c>
      <c r="L11" s="38">
        <f t="shared" si="3"/>
        <v>304</v>
      </c>
    </row>
    <row r="12" spans="1:12" ht="12.75" customHeight="1">
      <c r="A12" s="38" t="s">
        <v>38</v>
      </c>
      <c r="B12" s="40">
        <v>140</v>
      </c>
      <c r="C12" s="38">
        <f t="shared" si="0"/>
        <v>78</v>
      </c>
      <c r="D12" s="38" t="s">
        <v>34</v>
      </c>
      <c r="E12" s="38">
        <v>10</v>
      </c>
      <c r="F12" s="38">
        <f t="shared" si="1"/>
        <v>14</v>
      </c>
      <c r="G12" s="37" t="s">
        <v>67</v>
      </c>
      <c r="H12" s="30">
        <v>40</v>
      </c>
      <c r="I12" s="38">
        <f t="shared" si="2"/>
        <v>31</v>
      </c>
      <c r="J12" s="38" t="s">
        <v>38</v>
      </c>
      <c r="K12" s="38">
        <v>223</v>
      </c>
      <c r="L12" s="38">
        <f t="shared" si="3"/>
        <v>324</v>
      </c>
    </row>
    <row r="13" spans="1:12" ht="12.75" customHeight="1">
      <c r="A13" s="38" t="s">
        <v>37</v>
      </c>
      <c r="B13" s="40">
        <v>121</v>
      </c>
      <c r="C13" s="38">
        <f t="shared" si="0"/>
        <v>97</v>
      </c>
      <c r="D13" s="38" t="s">
        <v>44</v>
      </c>
      <c r="E13" s="38">
        <v>5</v>
      </c>
      <c r="F13" s="38">
        <f t="shared" si="1"/>
        <v>19</v>
      </c>
      <c r="G13" s="38" t="s">
        <v>38</v>
      </c>
      <c r="H13" s="40">
        <v>33</v>
      </c>
      <c r="I13" s="38">
        <f t="shared" si="2"/>
        <v>38</v>
      </c>
      <c r="J13" s="38" t="s">
        <v>35</v>
      </c>
      <c r="K13" s="38">
        <v>137</v>
      </c>
      <c r="L13" s="38">
        <f t="shared" si="3"/>
        <v>410</v>
      </c>
    </row>
    <row r="14" spans="1:12" ht="12.75" customHeight="1">
      <c r="A14" s="38" t="s">
        <v>44</v>
      </c>
      <c r="B14" s="40">
        <v>120</v>
      </c>
      <c r="C14" s="38">
        <f t="shared" si="0"/>
        <v>98</v>
      </c>
      <c r="D14" s="38" t="s">
        <v>40</v>
      </c>
      <c r="E14" s="38">
        <v>4.8</v>
      </c>
      <c r="F14" s="38">
        <f t="shared" si="1"/>
        <v>19.2</v>
      </c>
      <c r="G14" s="38" t="s">
        <v>27</v>
      </c>
      <c r="H14" s="40">
        <v>30</v>
      </c>
      <c r="I14" s="38">
        <f t="shared" si="2"/>
        <v>41</v>
      </c>
      <c r="J14" s="38" t="s">
        <v>65</v>
      </c>
      <c r="K14" s="38">
        <v>132</v>
      </c>
      <c r="L14" s="38">
        <f t="shared" si="3"/>
        <v>415</v>
      </c>
    </row>
    <row r="15" spans="1:12" ht="12.75" customHeight="1">
      <c r="A15" s="38" t="s">
        <v>35</v>
      </c>
      <c r="B15" s="40">
        <v>112</v>
      </c>
      <c r="C15" s="38">
        <f t="shared" si="0"/>
        <v>106</v>
      </c>
      <c r="D15" s="38" t="s">
        <v>47</v>
      </c>
      <c r="E15" s="38">
        <v>4.5</v>
      </c>
      <c r="F15" s="38">
        <f t="shared" si="1"/>
        <v>19.5</v>
      </c>
      <c r="G15" s="38" t="s">
        <v>65</v>
      </c>
      <c r="H15" s="40">
        <v>28</v>
      </c>
      <c r="I15" s="38">
        <f t="shared" si="2"/>
        <v>43</v>
      </c>
      <c r="J15" s="38" t="s">
        <v>63</v>
      </c>
      <c r="K15" s="38">
        <v>124</v>
      </c>
      <c r="L15" s="38">
        <f t="shared" si="3"/>
        <v>423</v>
      </c>
    </row>
    <row r="16" spans="1:12" ht="12.75" customHeight="1">
      <c r="A16" s="38" t="s">
        <v>27</v>
      </c>
      <c r="B16" s="40">
        <v>100</v>
      </c>
      <c r="C16" s="38">
        <f t="shared" si="0"/>
        <v>118</v>
      </c>
      <c r="D16" s="38" t="s">
        <v>36</v>
      </c>
      <c r="E16" s="38">
        <v>4.25</v>
      </c>
      <c r="F16" s="38">
        <f t="shared" si="1"/>
        <v>19.75</v>
      </c>
      <c r="G16" s="38" t="s">
        <v>62</v>
      </c>
      <c r="H16" s="40">
        <v>22</v>
      </c>
      <c r="I16" s="38">
        <f t="shared" si="2"/>
        <v>49</v>
      </c>
      <c r="J16" s="38" t="s">
        <v>58</v>
      </c>
      <c r="K16" s="38">
        <v>121</v>
      </c>
      <c r="L16" s="38">
        <f t="shared" si="3"/>
        <v>426</v>
      </c>
    </row>
    <row r="17" spans="1:12" ht="12.75">
      <c r="A17" s="38" t="s">
        <v>33</v>
      </c>
      <c r="B17" s="40">
        <v>79</v>
      </c>
      <c r="C17" s="38">
        <f t="shared" si="0"/>
        <v>139</v>
      </c>
      <c r="D17" s="38" t="s">
        <v>39</v>
      </c>
      <c r="E17" s="38">
        <v>4.2</v>
      </c>
      <c r="F17" s="38">
        <f t="shared" si="1"/>
        <v>19.8</v>
      </c>
      <c r="G17" s="38" t="s">
        <v>58</v>
      </c>
      <c r="H17" s="40">
        <v>20</v>
      </c>
      <c r="I17" s="38">
        <f t="shared" si="2"/>
        <v>51</v>
      </c>
      <c r="J17" s="38" t="s">
        <v>61</v>
      </c>
      <c r="K17" s="38">
        <v>120</v>
      </c>
      <c r="L17" s="38">
        <f t="shared" si="3"/>
        <v>427</v>
      </c>
    </row>
    <row r="18" spans="1:12" ht="12.75">
      <c r="A18" s="38" t="s">
        <v>46</v>
      </c>
      <c r="B18" s="40">
        <v>48</v>
      </c>
      <c r="C18" s="38">
        <f t="shared" si="0"/>
        <v>170</v>
      </c>
      <c r="D18" s="38" t="s">
        <v>45</v>
      </c>
      <c r="E18" s="38">
        <v>2.4</v>
      </c>
      <c r="F18" s="38">
        <f t="shared" si="1"/>
        <v>21.6</v>
      </c>
      <c r="G18" s="38" t="s">
        <v>59</v>
      </c>
      <c r="H18" s="40">
        <v>20</v>
      </c>
      <c r="I18" s="38">
        <f t="shared" si="2"/>
        <v>51</v>
      </c>
      <c r="J18" s="39">
        <v>59.5</v>
      </c>
      <c r="K18" s="38">
        <v>75</v>
      </c>
      <c r="L18" s="38">
        <f t="shared" si="3"/>
        <v>472</v>
      </c>
    </row>
    <row r="19" spans="1:12" ht="12.75">
      <c r="A19" s="38" t="s">
        <v>40</v>
      </c>
      <c r="B19" s="40">
        <v>40</v>
      </c>
      <c r="C19" s="38">
        <f t="shared" si="0"/>
        <v>178</v>
      </c>
      <c r="D19" s="38" t="s">
        <v>27</v>
      </c>
      <c r="E19" s="38">
        <v>49</v>
      </c>
      <c r="F19" s="38">
        <f t="shared" si="1"/>
        <v>25</v>
      </c>
      <c r="G19" s="38" t="s">
        <v>60</v>
      </c>
      <c r="H19" s="40">
        <v>20</v>
      </c>
      <c r="I19" s="38">
        <f t="shared" si="2"/>
        <v>51</v>
      </c>
      <c r="J19" s="38" t="s">
        <v>27</v>
      </c>
      <c r="K19" s="38">
        <v>45</v>
      </c>
      <c r="L19" s="38">
        <f t="shared" si="3"/>
        <v>502</v>
      </c>
    </row>
    <row r="20" spans="1:12" ht="12.75">
      <c r="A20" s="38" t="s">
        <v>45</v>
      </c>
      <c r="B20" s="40">
        <v>22</v>
      </c>
      <c r="C20" s="38">
        <f t="shared" si="0"/>
        <v>196</v>
      </c>
      <c r="D20" s="38" t="s">
        <v>35</v>
      </c>
      <c r="E20" s="38">
        <v>83</v>
      </c>
      <c r="F20" s="38">
        <f t="shared" si="1"/>
        <v>59</v>
      </c>
      <c r="G20" s="38" t="s">
        <v>61</v>
      </c>
      <c r="H20" s="40">
        <v>20</v>
      </c>
      <c r="I20" s="38">
        <f t="shared" si="2"/>
        <v>51</v>
      </c>
      <c r="J20" s="38" t="s">
        <v>36</v>
      </c>
      <c r="K20" s="38">
        <v>28</v>
      </c>
      <c r="L20" s="38">
        <f t="shared" si="3"/>
        <v>519</v>
      </c>
    </row>
    <row r="21" spans="1:12" ht="12.75">
      <c r="A21" s="37"/>
      <c r="B21" s="37"/>
      <c r="C21" s="38"/>
      <c r="D21" s="38"/>
      <c r="E21" s="37"/>
      <c r="F21" s="38"/>
      <c r="G21" s="38" t="s">
        <v>39</v>
      </c>
      <c r="H21" s="40">
        <v>14</v>
      </c>
      <c r="I21" s="38">
        <f t="shared" si="2"/>
        <v>57</v>
      </c>
      <c r="J21" s="38" t="s">
        <v>60</v>
      </c>
      <c r="K21" s="38">
        <v>13</v>
      </c>
      <c r="L21" s="38">
        <f t="shared" si="3"/>
        <v>534</v>
      </c>
    </row>
    <row r="22" spans="1:12" ht="12.75">
      <c r="A22" s="37"/>
      <c r="B22" s="37"/>
      <c r="C22" s="38"/>
      <c r="D22" s="38"/>
      <c r="E22" s="37"/>
      <c r="F22" s="38"/>
      <c r="G22" s="37"/>
      <c r="H22" s="37"/>
      <c r="I22" s="38"/>
      <c r="J22" s="38"/>
      <c r="K22" s="37"/>
      <c r="L22" s="38"/>
    </row>
    <row r="23" spans="1:12" ht="12.75">
      <c r="A23" s="87" t="s">
        <v>28</v>
      </c>
      <c r="B23" s="88"/>
      <c r="C23" s="88"/>
      <c r="D23" s="88"/>
      <c r="E23" s="88"/>
      <c r="F23" s="89"/>
      <c r="G23" s="87" t="s">
        <v>28</v>
      </c>
      <c r="H23" s="88"/>
      <c r="I23" s="88"/>
      <c r="J23" s="88"/>
      <c r="K23" s="88"/>
      <c r="L23" s="89"/>
    </row>
    <row r="24" spans="1:12" ht="12.75" customHeight="1">
      <c r="A24" s="58" t="s">
        <v>31</v>
      </c>
      <c r="B24" s="58"/>
      <c r="C24" s="58"/>
      <c r="D24" s="58" t="s">
        <v>32</v>
      </c>
      <c r="E24" s="58"/>
      <c r="F24" s="58"/>
      <c r="G24" s="58" t="s">
        <v>31</v>
      </c>
      <c r="H24" s="58"/>
      <c r="I24" s="58"/>
      <c r="J24" s="58" t="s">
        <v>32</v>
      </c>
      <c r="K24" s="58"/>
      <c r="L24" s="58"/>
    </row>
    <row r="25" spans="1:12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2.75">
      <c r="A26" s="90" t="s">
        <v>51</v>
      </c>
      <c r="B26" s="58"/>
      <c r="C26" s="58"/>
      <c r="D26" s="91" t="s">
        <v>50</v>
      </c>
      <c r="E26" s="58"/>
      <c r="F26" s="58"/>
      <c r="G26" s="90" t="s">
        <v>70</v>
      </c>
      <c r="H26" s="58"/>
      <c r="I26" s="58"/>
      <c r="J26" s="91" t="s">
        <v>69</v>
      </c>
      <c r="K26" s="58"/>
      <c r="L26" s="58"/>
    </row>
    <row r="27" spans="1:12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48" ht="12.75" customHeight="1"/>
    <row r="54" ht="12.75" customHeight="1"/>
    <row r="82" ht="12.75" customHeight="1"/>
    <row r="88" ht="12.75" customHeight="1"/>
    <row r="122" ht="12.75" customHeight="1"/>
  </sheetData>
  <mergeCells count="20"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2017-06-25T21:35:07Z</dcterms:modified>
  <cp:category/>
  <cp:version/>
  <cp:contentType/>
  <cp:contentStatus/>
</cp:coreProperties>
</file>