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<sst xmlns="http://schemas.openxmlformats.org/spreadsheetml/2006/main" count="97" uniqueCount="48">
  <si>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</si>
  <si>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</si>
  <si>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</si>
  <si>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</si>
  <si>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</si>
  <si>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</si>
  <si>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</si>
  <si>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</si>
  <si>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</si>
  <si>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</si>
  <si>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</si>
  <si>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</si>
  <si>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</si>
  <si>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</si>
  <si>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</si>
  <si>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</si>
  <si>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</si>
  <si>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</si>
  <si>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</si>
  <si>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</si>
  <si>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</si>
  <si>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</si>
  <si>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</si>
  <si>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</si>
  <si>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</si>
  <si>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</si>
  <si>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</si>
  <si>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</si>
  <si>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</si>
  <si>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</si>
  <si>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</si>
  <si>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GYPSY QUIZZERS</t>
  </si>
  <si>
    <t>4 SMARTIES AND A TUBE</t>
  </si>
  <si>
    <t>The Forge Inn - Glenfield - Sunday Night Quiz League #65</t>
  </si>
  <si>
    <t>DINGBATS</t>
  </si>
  <si>
    <t>LAST AGAIN</t>
  </si>
  <si>
    <t>FORGIES</t>
  </si>
  <si>
    <t>TRENCH BLOCKS</t>
  </si>
  <si>
    <r>
      <rPr>
        <b/>
        <sz val="10"/>
        <color indexed="17"/>
        <rFont val="Arial"/>
        <family val="2"/>
      </rPr>
      <t>last again</t>
    </r>
    <r>
      <rPr>
        <b/>
        <sz val="10"/>
        <rFont val="Arial"/>
        <family val="2"/>
      </rPr>
      <t xml:space="preserve"> and forgies = 5</t>
    </r>
  </si>
  <si>
    <r>
      <rPr>
        <b/>
        <sz val="10"/>
        <color indexed="17"/>
        <rFont val="Arial"/>
        <family val="2"/>
      </rPr>
      <t>gypsy quizzers</t>
    </r>
    <r>
      <rPr>
        <b/>
        <sz val="10"/>
        <rFont val="Arial"/>
        <family val="2"/>
      </rPr>
      <t>s &amp; chalfonts = 11</t>
    </r>
  </si>
  <si>
    <t>DNF</t>
  </si>
  <si>
    <t>NC</t>
  </si>
  <si>
    <t>NO NAME</t>
  </si>
  <si>
    <t>DORRIS DYNAMOS</t>
  </si>
  <si>
    <t>CROC MONSIUER</t>
  </si>
  <si>
    <t>FAMOUS FACES</t>
  </si>
  <si>
    <t>Croc Monsiuer = 2 Points</t>
  </si>
  <si>
    <t>Chalfonts = 11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</si>
</sst>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3" fillId="29" borderId="10" xfId="48" applyBorder="1" applyAlignment="1">
      <alignment/>
    </xf>
    <xf numFmtId="0" fontId="33" fillId="29" borderId="10" xfId="48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33" fillId="33" borderId="10" xfId="48" applyFill="1" applyBorder="1" applyAlignment="1">
      <alignment/>
    </xf>
    <xf numFmtId="0" fontId="0" fillId="33" borderId="10" xfId="0" applyFont="1" applyFill="1" applyBorder="1" applyAlignment="1">
      <alignment/>
    </xf>
    <xf numFmtId="0" fontId="33" fillId="33" borderId="10" xfId="48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85" zoomScaleNormal="85" zoomScalePageLayoutView="0" workbookViewId="0" topLeftCell="A1">
      <selection activeCell="E9" sqref="E9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47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2.75">
      <c r="A2" s="50" t="s">
        <v>8</v>
      </c>
      <c r="B2" s="51"/>
      <c r="C2" s="51"/>
      <c r="D2" s="51"/>
      <c r="E2" s="51"/>
      <c r="F2" s="51"/>
      <c r="G2" s="51"/>
      <c r="H2" s="52">
        <v>1</v>
      </c>
      <c r="I2" s="52"/>
      <c r="J2" s="52"/>
      <c r="K2" s="52"/>
      <c r="L2" s="52"/>
      <c r="M2" s="53"/>
      <c r="N2"/>
    </row>
    <row r="3" spans="1:14" ht="12.75" customHeight="1">
      <c r="A3" s="54" t="s">
        <v>0</v>
      </c>
      <c r="B3" s="56" t="s">
        <v>1</v>
      </c>
      <c r="C3" s="28"/>
      <c r="D3" s="58" t="s">
        <v>12</v>
      </c>
      <c r="E3" s="58"/>
      <c r="F3" s="58"/>
      <c r="G3" s="58"/>
      <c r="H3" s="58"/>
      <c r="I3" s="58"/>
      <c r="J3" s="58"/>
      <c r="K3" s="58"/>
      <c r="L3" s="58"/>
      <c r="M3" s="54" t="s">
        <v>2</v>
      </c>
      <c r="N3" s="7" t="s">
        <v>6</v>
      </c>
    </row>
    <row r="4" spans="1:14" ht="12.75">
      <c r="A4" s="55"/>
      <c r="B4" s="57"/>
      <c r="C4" s="29" t="s">
        <v>19</v>
      </c>
      <c r="D4" s="2">
        <v>44836</v>
      </c>
      <c r="E4" s="2">
        <f>D4+7</f>
        <v>44843</v>
      </c>
      <c r="F4" s="2">
        <f aca="true" t="shared" si="0" ref="F4:K4">E4+7</f>
        <v>44850</v>
      </c>
      <c r="G4" s="2">
        <f t="shared" si="0"/>
        <v>44857</v>
      </c>
      <c r="H4" s="2">
        <f t="shared" si="0"/>
        <v>44864</v>
      </c>
      <c r="I4" s="2">
        <f t="shared" si="0"/>
        <v>44871</v>
      </c>
      <c r="J4" s="42">
        <f t="shared" si="0"/>
        <v>44878</v>
      </c>
      <c r="K4" s="2">
        <f t="shared" si="0"/>
        <v>44885</v>
      </c>
      <c r="L4" s="2"/>
      <c r="M4" s="55"/>
      <c r="N4" s="7" t="s">
        <v>7</v>
      </c>
    </row>
    <row r="5" spans="1:14" s="23" customFormat="1" ht="12.75" customHeight="1">
      <c r="A5" s="24">
        <v>1</v>
      </c>
      <c r="B5" s="43" t="s">
        <v>30</v>
      </c>
      <c r="C5" s="21">
        <f>COUNTIF(D5:K5,"&lt;&gt;")</f>
        <v>2</v>
      </c>
      <c r="D5" s="3">
        <v>63.5</v>
      </c>
      <c r="E5" s="33">
        <v>57.5</v>
      </c>
      <c r="F5" s="24"/>
      <c r="G5" s="33"/>
      <c r="H5" s="24"/>
      <c r="I5" s="3"/>
      <c r="J5" s="33"/>
      <c r="K5" s="3"/>
      <c r="L5" s="3"/>
      <c r="M5" s="3">
        <f>SUM(D5:L5)</f>
        <v>121</v>
      </c>
      <c r="N5" s="22">
        <f aca="true" t="shared" si="1" ref="N5:N10">M5/C5</f>
        <v>60.5</v>
      </c>
    </row>
    <row r="6" spans="1:14" s="23" customFormat="1" ht="12.75">
      <c r="A6" s="24">
        <f aca="true" t="shared" si="2" ref="A6:A24">A5+1</f>
        <v>2</v>
      </c>
      <c r="B6" s="44" t="s">
        <v>32</v>
      </c>
      <c r="C6" s="21">
        <f>COUNTIF(D6:K6,"&lt;&gt;")</f>
        <v>2</v>
      </c>
      <c r="D6" s="3">
        <v>45.5</v>
      </c>
      <c r="E6" s="33">
        <v>49</v>
      </c>
      <c r="F6" s="24"/>
      <c r="G6" s="33"/>
      <c r="H6" s="24"/>
      <c r="I6" s="3"/>
      <c r="J6" s="33"/>
      <c r="K6" s="3"/>
      <c r="L6" s="3"/>
      <c r="M6" s="3">
        <f>SUM(D6:L6)</f>
        <v>94.5</v>
      </c>
      <c r="N6" s="22">
        <f t="shared" si="1"/>
        <v>47.25</v>
      </c>
    </row>
    <row r="7" spans="1:14" s="23" customFormat="1" ht="12.75">
      <c r="A7" s="24">
        <f t="shared" si="2"/>
        <v>3</v>
      </c>
      <c r="B7" s="44" t="s">
        <v>31</v>
      </c>
      <c r="C7" s="21">
        <f>COUNTIF(D7:K7,"&lt;&gt;")</f>
        <v>2</v>
      </c>
      <c r="D7" s="3">
        <v>40.5</v>
      </c>
      <c r="E7" s="33">
        <v>48</v>
      </c>
      <c r="F7" s="38"/>
      <c r="G7" s="33"/>
      <c r="H7" s="24"/>
      <c r="I7" s="3"/>
      <c r="J7" s="33"/>
      <c r="K7" s="3"/>
      <c r="L7" s="3"/>
      <c r="M7" s="3">
        <f>SUM(D7:L7)</f>
        <v>88.5</v>
      </c>
      <c r="N7" s="22">
        <f t="shared" si="1"/>
        <v>44.25</v>
      </c>
    </row>
    <row r="8" spans="1:14" s="23" customFormat="1" ht="12" customHeight="1">
      <c r="A8" s="24">
        <f t="shared" si="2"/>
        <v>4</v>
      </c>
      <c r="B8" s="44" t="s">
        <v>35</v>
      </c>
      <c r="C8" s="21">
        <f>COUNTIF(D8:K8,"&lt;&gt;")</f>
        <v>2</v>
      </c>
      <c r="D8" s="3">
        <v>34.5</v>
      </c>
      <c r="E8" s="33">
        <v>38.5</v>
      </c>
      <c r="F8" s="24"/>
      <c r="G8" s="33"/>
      <c r="H8" s="24"/>
      <c r="I8" s="3"/>
      <c r="J8" s="33"/>
      <c r="K8" s="3"/>
      <c r="L8" s="3"/>
      <c r="M8" s="3">
        <f>SUM(D8:L8)</f>
        <v>73</v>
      </c>
      <c r="N8" s="22">
        <f t="shared" si="1"/>
        <v>36.5</v>
      </c>
    </row>
    <row r="9" spans="1:14" s="23" customFormat="1" ht="12.75">
      <c r="A9" s="24">
        <f t="shared" si="2"/>
        <v>5</v>
      </c>
      <c r="B9" s="31" t="s">
        <v>43</v>
      </c>
      <c r="C9" s="21">
        <f>COUNTIF(D9:K9,"&lt;&gt;")</f>
        <v>1</v>
      </c>
      <c r="D9" s="32"/>
      <c r="E9" s="33">
        <v>47.5</v>
      </c>
      <c r="F9" s="24"/>
      <c r="G9" s="33"/>
      <c r="H9" s="24"/>
      <c r="I9" s="3"/>
      <c r="J9" s="33"/>
      <c r="K9" s="3"/>
      <c r="L9" s="3"/>
      <c r="M9" s="3">
        <f>SUM(D9:L9)</f>
        <v>47.5</v>
      </c>
      <c r="N9" s="22">
        <f t="shared" si="1"/>
        <v>47.5</v>
      </c>
    </row>
    <row r="10" spans="1:14" s="23" customFormat="1" ht="12.75">
      <c r="A10" s="24">
        <f t="shared" si="2"/>
        <v>6</v>
      </c>
      <c r="B10" s="31" t="s">
        <v>44</v>
      </c>
      <c r="C10" s="21">
        <f>COUNTIF(D10:K10,"&lt;&gt;")</f>
        <v>1</v>
      </c>
      <c r="D10" s="32"/>
      <c r="E10" s="33">
        <v>46.5</v>
      </c>
      <c r="F10" s="24"/>
      <c r="G10" s="33"/>
      <c r="H10" s="24"/>
      <c r="I10" s="3"/>
      <c r="J10" s="33"/>
      <c r="K10" s="3"/>
      <c r="L10" s="3"/>
      <c r="M10" s="3">
        <f>SUM(D10:L10)</f>
        <v>46.5</v>
      </c>
      <c r="N10" s="22">
        <f t="shared" si="1"/>
        <v>46.5</v>
      </c>
    </row>
    <row r="11" spans="1:14" s="23" customFormat="1" ht="12.75">
      <c r="A11" s="24">
        <f t="shared" si="2"/>
        <v>7</v>
      </c>
      <c r="B11" s="30" t="s">
        <v>42</v>
      </c>
      <c r="C11" s="21">
        <f>COUNTIF(D11:K11,"&lt;&gt;")</f>
        <v>1</v>
      </c>
      <c r="D11" s="3"/>
      <c r="E11" s="33">
        <v>33.5</v>
      </c>
      <c r="F11" s="24"/>
      <c r="G11" s="33"/>
      <c r="H11" s="24"/>
      <c r="I11" s="3"/>
      <c r="J11" s="33"/>
      <c r="K11" s="3"/>
      <c r="L11" s="3"/>
      <c r="M11" s="3">
        <f>SUM(D11:L11)</f>
        <v>33.5</v>
      </c>
      <c r="N11" s="22">
        <f>M11/C11</f>
        <v>33.5</v>
      </c>
    </row>
    <row r="12" spans="1:14" s="23" customFormat="1" ht="12.75">
      <c r="A12" s="24">
        <f t="shared" si="2"/>
        <v>8</v>
      </c>
      <c r="B12" s="44" t="s">
        <v>36</v>
      </c>
      <c r="C12" s="21">
        <f>COUNTIF(D12:K12,"&lt;&gt;")</f>
        <v>1</v>
      </c>
      <c r="D12" s="3">
        <v>26</v>
      </c>
      <c r="E12" s="33"/>
      <c r="F12" s="24"/>
      <c r="G12" s="33"/>
      <c r="H12" s="24"/>
      <c r="I12" s="3"/>
      <c r="J12" s="33"/>
      <c r="K12" s="3"/>
      <c r="L12" s="3"/>
      <c r="M12" s="3">
        <f>SUM(D12:L12)</f>
        <v>26</v>
      </c>
      <c r="N12" s="22">
        <f>M12/C12</f>
        <v>26</v>
      </c>
    </row>
    <row r="13" spans="1:14" s="23" customFormat="1" ht="12.75">
      <c r="A13" s="24">
        <f t="shared" si="2"/>
        <v>9</v>
      </c>
      <c r="B13" s="31" t="s">
        <v>41</v>
      </c>
      <c r="C13" s="21">
        <f>COUNTIF(D13:K13,"&lt;&gt;")</f>
        <v>1</v>
      </c>
      <c r="D13" s="3"/>
      <c r="E13" s="33">
        <v>20</v>
      </c>
      <c r="F13" s="24"/>
      <c r="G13" s="33"/>
      <c r="H13" s="24"/>
      <c r="I13" s="3"/>
      <c r="J13" s="33"/>
      <c r="K13" s="3"/>
      <c r="L13" s="3"/>
      <c r="M13" s="3">
        <f>SUM(D13:L13)</f>
        <v>20</v>
      </c>
      <c r="N13" s="22">
        <f>M13/C13</f>
        <v>20</v>
      </c>
    </row>
    <row r="14" spans="1:14" s="23" customFormat="1" ht="12.75">
      <c r="A14" s="24">
        <f t="shared" si="2"/>
        <v>10</v>
      </c>
      <c r="B14" s="44" t="s">
        <v>37</v>
      </c>
      <c r="C14" s="21">
        <f>COUNTIF(D14:K14,"&lt;&gt;")</f>
        <v>1</v>
      </c>
      <c r="D14" s="32" t="s">
        <v>40</v>
      </c>
      <c r="E14" s="33"/>
      <c r="F14" s="24"/>
      <c r="G14" s="33"/>
      <c r="H14" s="24"/>
      <c r="I14" s="3"/>
      <c r="J14" s="33"/>
      <c r="K14" s="3"/>
      <c r="L14" s="3"/>
      <c r="M14" s="3">
        <f>SUM(D14:L14)</f>
        <v>0</v>
      </c>
      <c r="N14" s="22">
        <f>M14/C14</f>
        <v>0</v>
      </c>
    </row>
    <row r="15" spans="1:14" s="23" customFormat="1" ht="12.75">
      <c r="A15" s="24">
        <f t="shared" si="2"/>
        <v>11</v>
      </c>
      <c r="B15" s="31"/>
      <c r="C15" s="21"/>
      <c r="D15" s="3"/>
      <c r="E15" s="33"/>
      <c r="F15" s="24"/>
      <c r="G15" s="33"/>
      <c r="H15" s="24"/>
      <c r="I15" s="3"/>
      <c r="J15" s="33"/>
      <c r="K15" s="3"/>
      <c r="L15" s="3"/>
      <c r="M15" s="3"/>
      <c r="N15" s="22"/>
    </row>
    <row r="16" spans="1:14" s="23" customFormat="1" ht="12.75">
      <c r="A16" s="24">
        <f t="shared" si="2"/>
        <v>12</v>
      </c>
      <c r="B16" s="31"/>
      <c r="C16" s="21"/>
      <c r="D16" s="3"/>
      <c r="E16" s="33"/>
      <c r="F16" s="24"/>
      <c r="G16" s="33"/>
      <c r="H16" s="24"/>
      <c r="I16" s="3"/>
      <c r="J16" s="33"/>
      <c r="K16" s="3"/>
      <c r="L16" s="3"/>
      <c r="M16" s="3"/>
      <c r="N16" s="22"/>
    </row>
    <row r="17" spans="1:14" s="23" customFormat="1" ht="12.75">
      <c r="A17" s="24">
        <f t="shared" si="2"/>
        <v>13</v>
      </c>
      <c r="B17" s="31"/>
      <c r="C17" s="21"/>
      <c r="D17" s="3"/>
      <c r="E17" s="33"/>
      <c r="F17" s="24"/>
      <c r="G17" s="33"/>
      <c r="H17" s="24"/>
      <c r="I17" s="3"/>
      <c r="J17" s="33"/>
      <c r="K17" s="3"/>
      <c r="L17" s="3"/>
      <c r="M17" s="3"/>
      <c r="N17" s="22"/>
    </row>
    <row r="18" spans="1:14" s="23" customFormat="1" ht="12.75">
      <c r="A18" s="24">
        <f t="shared" si="2"/>
        <v>14</v>
      </c>
      <c r="B18" s="31"/>
      <c r="C18" s="21"/>
      <c r="D18" s="3"/>
      <c r="E18" s="33"/>
      <c r="F18" s="24"/>
      <c r="G18" s="33"/>
      <c r="H18" s="24"/>
      <c r="I18" s="3"/>
      <c r="J18" s="33"/>
      <c r="K18" s="3"/>
      <c r="L18" s="3"/>
      <c r="M18" s="3"/>
      <c r="N18" s="22"/>
    </row>
    <row r="19" spans="1:14" s="23" customFormat="1" ht="12.75">
      <c r="A19" s="24">
        <f t="shared" si="2"/>
        <v>15</v>
      </c>
      <c r="B19" s="30"/>
      <c r="C19" s="21"/>
      <c r="D19" s="3"/>
      <c r="E19" s="33"/>
      <c r="F19" s="24"/>
      <c r="G19" s="33"/>
      <c r="H19" s="24"/>
      <c r="I19" s="3"/>
      <c r="J19" s="33"/>
      <c r="K19" s="3"/>
      <c r="L19" s="3"/>
      <c r="M19" s="3"/>
      <c r="N19" s="22"/>
    </row>
    <row r="20" spans="1:14" s="23" customFormat="1" ht="12.75">
      <c r="A20" s="24">
        <f t="shared" si="2"/>
        <v>16</v>
      </c>
      <c r="B20" s="31"/>
      <c r="C20" s="21"/>
      <c r="D20" s="3"/>
      <c r="E20" s="33"/>
      <c r="F20" s="24"/>
      <c r="G20" s="33"/>
      <c r="H20" s="24"/>
      <c r="I20" s="3"/>
      <c r="J20" s="33"/>
      <c r="K20" s="3"/>
      <c r="L20" s="3"/>
      <c r="M20" s="3"/>
      <c r="N20" s="22"/>
    </row>
    <row r="21" spans="1:14" s="23" customFormat="1" ht="12.75">
      <c r="A21" s="24">
        <f t="shared" si="2"/>
        <v>17</v>
      </c>
      <c r="B21" s="31"/>
      <c r="C21" s="21"/>
      <c r="D21" s="3"/>
      <c r="E21" s="33"/>
      <c r="F21" s="24"/>
      <c r="G21" s="33"/>
      <c r="H21" s="24"/>
      <c r="I21" s="3"/>
      <c r="J21" s="33"/>
      <c r="K21" s="3"/>
      <c r="L21" s="3"/>
      <c r="M21" s="3"/>
      <c r="N21" s="22"/>
    </row>
    <row r="22" spans="1:14" s="23" customFormat="1" ht="13.5" customHeight="1">
      <c r="A22" s="24">
        <f t="shared" si="2"/>
        <v>18</v>
      </c>
      <c r="B22" s="31"/>
      <c r="C22" s="21"/>
      <c r="D22" s="3"/>
      <c r="E22" s="33"/>
      <c r="F22" s="24"/>
      <c r="G22" s="33"/>
      <c r="H22" s="24"/>
      <c r="I22" s="3"/>
      <c r="J22" s="33"/>
      <c r="K22" s="3"/>
      <c r="L22" s="3"/>
      <c r="M22" s="3"/>
      <c r="N22" s="22"/>
    </row>
    <row r="23" spans="1:14" s="23" customFormat="1" ht="13.5" customHeight="1">
      <c r="A23" s="24">
        <f t="shared" si="2"/>
        <v>19</v>
      </c>
      <c r="B23" s="31"/>
      <c r="C23" s="21"/>
      <c r="D23" s="3"/>
      <c r="E23" s="33"/>
      <c r="F23" s="24"/>
      <c r="G23" s="33"/>
      <c r="H23" s="24"/>
      <c r="I23" s="3"/>
      <c r="J23" s="33"/>
      <c r="K23" s="3"/>
      <c r="L23" s="3"/>
      <c r="M23" s="3"/>
      <c r="N23" s="22"/>
    </row>
    <row r="24" spans="1:14" s="23" customFormat="1" ht="12.75">
      <c r="A24" s="24">
        <f t="shared" si="2"/>
        <v>20</v>
      </c>
      <c r="B24" s="31"/>
      <c r="C24" s="21"/>
      <c r="D24" s="3"/>
      <c r="E24" s="33"/>
      <c r="F24" s="24"/>
      <c r="G24" s="33"/>
      <c r="H24" s="24"/>
      <c r="I24" s="3"/>
      <c r="J24" s="33"/>
      <c r="K24" s="3"/>
      <c r="L24" s="3"/>
      <c r="M24" s="3"/>
      <c r="N24" s="22"/>
    </row>
    <row r="25" spans="1:14" ht="12.75">
      <c r="A25" s="62" t="s">
        <v>9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</row>
    <row r="26" spans="1:14" ht="12.75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7"/>
    </row>
    <row r="27" spans="1:14" ht="12.75">
      <c r="A27" s="61" t="s">
        <v>3</v>
      </c>
      <c r="B27" s="60" t="s">
        <v>5</v>
      </c>
      <c r="C27" s="27" t="s">
        <v>7</v>
      </c>
      <c r="D27" s="7">
        <f>SUM(D5:D24)/D29</f>
        <v>35</v>
      </c>
      <c r="E27" s="7">
        <f>SUM(E5:E24)/E29</f>
        <v>42.5625</v>
      </c>
      <c r="F27" s="7"/>
      <c r="G27" s="34"/>
      <c r="H27" s="7"/>
      <c r="I27" s="7"/>
      <c r="J27" s="33"/>
      <c r="K27" s="7"/>
      <c r="L27" s="7"/>
      <c r="M27" s="4"/>
      <c r="N27" s="13"/>
    </row>
    <row r="28" spans="1:14" ht="12.75">
      <c r="A28" s="61"/>
      <c r="B28" s="60"/>
      <c r="C28" s="27" t="s">
        <v>20</v>
      </c>
      <c r="D28" s="7">
        <f>MAX(D5:D24)</f>
        <v>63.5</v>
      </c>
      <c r="E28" s="7">
        <f>MAX(E5:E24)</f>
        <v>57.5</v>
      </c>
      <c r="F28" s="7"/>
      <c r="G28" s="34"/>
      <c r="H28" s="7"/>
      <c r="I28" s="7"/>
      <c r="J28" s="33"/>
      <c r="K28" s="7"/>
      <c r="L28" s="7"/>
      <c r="M28" s="11"/>
      <c r="N28" s="12"/>
    </row>
    <row r="29" spans="1:14" ht="12.75">
      <c r="A29" s="61"/>
      <c r="B29" s="60"/>
      <c r="C29" s="27" t="s">
        <v>6</v>
      </c>
      <c r="D29" s="9">
        <f>COUNTIF(D5:D24,"&lt;&gt;")</f>
        <v>6</v>
      </c>
      <c r="E29" s="9">
        <f>COUNTIF(E5:E24,"&lt;&gt;")</f>
        <v>8</v>
      </c>
      <c r="F29" s="9"/>
      <c r="G29" s="35"/>
      <c r="H29" s="9"/>
      <c r="I29" s="9"/>
      <c r="J29" s="33"/>
      <c r="K29" s="9"/>
      <c r="L29" s="9"/>
      <c r="M29" s="13"/>
      <c r="N29" s="12"/>
    </row>
    <row r="30" spans="1:14" ht="12.75">
      <c r="A30" s="61"/>
      <c r="B30" s="59" t="s">
        <v>4</v>
      </c>
      <c r="C30" s="26" t="s">
        <v>21</v>
      </c>
      <c r="D30" s="6" t="s">
        <v>17</v>
      </c>
      <c r="E30" s="6" t="s">
        <v>17</v>
      </c>
      <c r="F30" s="6"/>
      <c r="G30" s="36"/>
      <c r="H30" s="6"/>
      <c r="I30" s="6"/>
      <c r="J30" s="33"/>
      <c r="K30" s="6"/>
      <c r="L30" s="6"/>
      <c r="M30" s="14"/>
      <c r="N30" s="12"/>
    </row>
    <row r="31" spans="1:14" ht="12.75">
      <c r="A31" s="61"/>
      <c r="B31" s="59"/>
      <c r="C31" s="26" t="s">
        <v>22</v>
      </c>
      <c r="D31" s="6" t="s">
        <v>26</v>
      </c>
      <c r="E31" s="6" t="s">
        <v>26</v>
      </c>
      <c r="F31" s="6"/>
      <c r="G31" s="36"/>
      <c r="H31" s="6"/>
      <c r="I31" s="6"/>
      <c r="J31" s="33"/>
      <c r="K31" s="6"/>
      <c r="L31" s="18"/>
      <c r="M31" s="15"/>
      <c r="N31" s="16"/>
    </row>
    <row r="32" spans="1:14" ht="12.75">
      <c r="A32" s="61"/>
      <c r="B32" s="59"/>
      <c r="C32" s="26" t="s">
        <v>23</v>
      </c>
      <c r="D32" s="39" t="s">
        <v>34</v>
      </c>
      <c r="E32" s="39" t="s">
        <v>45</v>
      </c>
      <c r="F32" s="6"/>
      <c r="G32" s="36"/>
      <c r="H32" s="6"/>
      <c r="I32" s="6"/>
      <c r="J32" s="33"/>
      <c r="K32" s="6"/>
      <c r="L32" s="6"/>
      <c r="M32" s="15"/>
      <c r="N32" s="16"/>
    </row>
    <row r="33" spans="1:14" ht="12.75" customHeight="1">
      <c r="A33" s="61"/>
      <c r="B33" s="59"/>
      <c r="C33" s="26" t="s">
        <v>24</v>
      </c>
      <c r="D33" s="6" t="s">
        <v>27</v>
      </c>
      <c r="E33" s="6" t="s">
        <v>27</v>
      </c>
      <c r="F33" s="6"/>
      <c r="G33" s="36"/>
      <c r="H33" s="6"/>
      <c r="I33" s="6"/>
      <c r="J33" s="33"/>
      <c r="K33" s="6"/>
      <c r="L33" s="18"/>
      <c r="M33" s="15"/>
      <c r="N33" s="16"/>
    </row>
    <row r="34" spans="1:14" s="5" customFormat="1" ht="12.75" customHeight="1">
      <c r="A34" s="61"/>
      <c r="B34" s="59"/>
      <c r="C34" s="26" t="s">
        <v>25</v>
      </c>
      <c r="D34" s="6" t="s">
        <v>18</v>
      </c>
      <c r="E34" s="6" t="s">
        <v>18</v>
      </c>
      <c r="F34" s="6"/>
      <c r="G34" s="36"/>
      <c r="H34" s="6"/>
      <c r="I34" s="6"/>
      <c r="J34" s="33"/>
      <c r="K34" s="6"/>
      <c r="L34" s="6"/>
      <c r="M34" s="15"/>
      <c r="N34" s="16"/>
    </row>
    <row r="35" spans="1:14" s="8" customFormat="1" ht="12.75">
      <c r="A35" s="19"/>
      <c r="B35" s="4"/>
      <c r="C35" s="4"/>
      <c r="D35" s="20">
        <v>26</v>
      </c>
      <c r="E35" s="20">
        <v>25</v>
      </c>
      <c r="F35" s="20"/>
      <c r="G35" s="20"/>
      <c r="H35" s="17"/>
      <c r="I35" s="17"/>
      <c r="J35" s="17"/>
      <c r="K35" s="17"/>
      <c r="L35" s="17"/>
      <c r="M35" s="15"/>
      <c r="N35" s="16"/>
    </row>
    <row r="36" spans="1:14" s="10" customFormat="1" ht="12.75">
      <c r="A36" s="4"/>
      <c r="B36" s="4"/>
      <c r="C36" s="4"/>
      <c r="D36" s="1"/>
      <c r="E36" s="1"/>
      <c r="F36" s="1"/>
      <c r="G36" s="1"/>
      <c r="H36" s="1"/>
      <c r="I36" s="1"/>
      <c r="J36" s="1"/>
      <c r="K36" s="1"/>
      <c r="L36" s="1"/>
      <c r="M36"/>
      <c r="N36" s="8"/>
    </row>
    <row r="37" ht="11.25" customHeight="1"/>
    <row r="39" ht="12.75">
      <c r="O39" s="8"/>
    </row>
  </sheetData>
  <sheetProtection/>
  <mergeCells count="11">
    <mergeCell ref="B30:B34"/>
    <mergeCell ref="B27:B29"/>
    <mergeCell ref="A27:A34"/>
    <mergeCell ref="A25:N26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="97" zoomScaleNormal="97" zoomScalePageLayoutView="0" workbookViewId="0" topLeftCell="A23">
      <selection activeCell="G38" sqref="G38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5" customHeight="1">
      <c r="A1" s="85" t="s">
        <v>16</v>
      </c>
      <c r="B1" s="85"/>
      <c r="C1" s="85"/>
      <c r="D1" s="85"/>
      <c r="E1" s="85"/>
      <c r="F1" s="85"/>
    </row>
    <row r="2" spans="1:6" ht="13.5" customHeight="1">
      <c r="A2" s="86">
        <v>44759</v>
      </c>
      <c r="B2" s="87"/>
      <c r="C2" s="87"/>
      <c r="D2" s="86">
        <v>44759</v>
      </c>
      <c r="E2" s="87"/>
      <c r="F2" s="87"/>
    </row>
    <row r="3" spans="1:6" ht="13.5" customHeight="1">
      <c r="A3" s="87" t="s">
        <v>10</v>
      </c>
      <c r="B3" s="87"/>
      <c r="C3" s="87"/>
      <c r="D3" s="87" t="s">
        <v>11</v>
      </c>
      <c r="E3" s="87"/>
      <c r="F3" s="87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2.75" customHeight="1">
      <c r="A5" s="40" t="s">
        <v>30</v>
      </c>
      <c r="B5" s="41">
        <v>240</v>
      </c>
      <c r="C5" s="41">
        <f aca="true" t="shared" si="0" ref="C5:C10">ABS(236-B5)</f>
        <v>4</v>
      </c>
      <c r="D5" s="40" t="s">
        <v>31</v>
      </c>
      <c r="E5" s="40">
        <v>800</v>
      </c>
      <c r="F5" s="40">
        <f>ABS(600-E5)</f>
        <v>200</v>
      </c>
    </row>
    <row r="6" spans="1:6" ht="15">
      <c r="A6" s="44" t="s">
        <v>36</v>
      </c>
      <c r="B6" s="46">
        <v>247</v>
      </c>
      <c r="C6" s="45">
        <f t="shared" si="0"/>
        <v>11</v>
      </c>
      <c r="D6" s="44" t="s">
        <v>32</v>
      </c>
      <c r="E6" s="44">
        <v>1312</v>
      </c>
      <c r="F6" s="43">
        <f>ABS(600-E6)</f>
        <v>712</v>
      </c>
    </row>
    <row r="7" spans="1:6" ht="15">
      <c r="A7" s="44" t="s">
        <v>32</v>
      </c>
      <c r="B7" s="46">
        <v>262</v>
      </c>
      <c r="C7" s="45">
        <f t="shared" si="0"/>
        <v>26</v>
      </c>
      <c r="D7" s="43" t="s">
        <v>30</v>
      </c>
      <c r="E7" s="43">
        <v>4400</v>
      </c>
      <c r="F7" s="43">
        <f>ABS(600-E7)</f>
        <v>3800</v>
      </c>
    </row>
    <row r="8" spans="1:6" ht="15">
      <c r="A8" s="44" t="s">
        <v>31</v>
      </c>
      <c r="B8" s="46">
        <v>150</v>
      </c>
      <c r="C8" s="45">
        <f t="shared" si="0"/>
        <v>86</v>
      </c>
      <c r="D8" s="44" t="s">
        <v>36</v>
      </c>
      <c r="E8" s="44">
        <v>7000</v>
      </c>
      <c r="F8" s="43">
        <f>ABS(600-E8)</f>
        <v>6400</v>
      </c>
    </row>
    <row r="9" spans="1:6" ht="15">
      <c r="A9" s="44" t="s">
        <v>35</v>
      </c>
      <c r="B9" s="46">
        <v>120</v>
      </c>
      <c r="C9" s="45">
        <f t="shared" si="0"/>
        <v>116</v>
      </c>
      <c r="D9" s="44" t="s">
        <v>35</v>
      </c>
      <c r="E9" s="44">
        <v>50000</v>
      </c>
      <c r="F9" s="43">
        <f>ABS(600-E9)</f>
        <v>49400</v>
      </c>
    </row>
    <row r="10" spans="1:6" ht="15">
      <c r="A10" s="44" t="s">
        <v>37</v>
      </c>
      <c r="B10" s="46">
        <v>0</v>
      </c>
      <c r="C10" s="45">
        <f t="shared" si="0"/>
        <v>236</v>
      </c>
      <c r="D10" s="44"/>
      <c r="E10" s="44"/>
      <c r="F10" s="31"/>
    </row>
    <row r="11" spans="1:6" ht="12.75">
      <c r="A11" s="31"/>
      <c r="B11" s="32"/>
      <c r="C11" s="32"/>
      <c r="D11" s="31"/>
      <c r="E11" s="31"/>
      <c r="F11" s="31"/>
    </row>
    <row r="12" spans="1:6" ht="12.75">
      <c r="A12" s="31"/>
      <c r="B12" s="32"/>
      <c r="C12" s="32"/>
      <c r="D12" s="31"/>
      <c r="E12" s="31"/>
      <c r="F12" s="31"/>
    </row>
    <row r="13" spans="1:6" ht="12.75">
      <c r="A13" s="31"/>
      <c r="B13" s="32"/>
      <c r="C13" s="32"/>
      <c r="D13" s="31"/>
      <c r="E13" s="31"/>
      <c r="F13" s="31"/>
    </row>
    <row r="14" spans="1:6" ht="12.75">
      <c r="A14" s="31"/>
      <c r="B14" s="32"/>
      <c r="C14" s="32"/>
      <c r="D14" s="31"/>
      <c r="E14" s="31"/>
      <c r="F14" s="31"/>
    </row>
    <row r="15" spans="1:6" ht="12.75">
      <c r="A15" s="37"/>
      <c r="B15" s="32"/>
      <c r="C15" s="32"/>
      <c r="D15" s="31"/>
      <c r="E15" s="31"/>
      <c r="F15" s="31"/>
    </row>
    <row r="16" spans="1:6" ht="12.75">
      <c r="A16" s="31"/>
      <c r="B16" s="32"/>
      <c r="C16" s="32"/>
      <c r="D16" s="31"/>
      <c r="E16" s="31"/>
      <c r="F16" s="31"/>
    </row>
    <row r="17" spans="1:6" ht="12.75">
      <c r="A17" s="31"/>
      <c r="B17" s="32"/>
      <c r="C17" s="32"/>
      <c r="D17" s="31"/>
      <c r="E17" s="31"/>
      <c r="F17" s="31"/>
    </row>
    <row r="18" spans="1:6" ht="12.75">
      <c r="A18" s="31"/>
      <c r="B18" s="32"/>
      <c r="C18" s="32"/>
      <c r="D18" s="31"/>
      <c r="E18" s="31"/>
      <c r="F18" s="31"/>
    </row>
    <row r="19" spans="1:6" ht="12.75">
      <c r="A19" s="88" t="s">
        <v>15</v>
      </c>
      <c r="B19" s="89"/>
      <c r="C19" s="89"/>
      <c r="D19" s="89"/>
      <c r="E19" s="89"/>
      <c r="F19" s="90"/>
    </row>
    <row r="20" spans="1:6" ht="12.75">
      <c r="A20" s="68" t="s">
        <v>28</v>
      </c>
      <c r="B20" s="69"/>
      <c r="C20" s="70"/>
      <c r="D20" s="68" t="s">
        <v>29</v>
      </c>
      <c r="E20" s="69"/>
      <c r="F20" s="70"/>
    </row>
    <row r="21" spans="1:6" ht="12.75">
      <c r="A21" s="71"/>
      <c r="B21" s="72"/>
      <c r="C21" s="73"/>
      <c r="D21" s="71"/>
      <c r="E21" s="72"/>
      <c r="F21" s="73"/>
    </row>
    <row r="22" spans="1:6" ht="12.75">
      <c r="A22" s="74" t="s">
        <v>39</v>
      </c>
      <c r="B22" s="75"/>
      <c r="C22" s="76"/>
      <c r="D22" s="74" t="s">
        <v>38</v>
      </c>
      <c r="E22" s="80"/>
      <c r="F22" s="81"/>
    </row>
    <row r="23" spans="1:6" ht="12.75">
      <c r="A23" s="77"/>
      <c r="B23" s="78"/>
      <c r="C23" s="79"/>
      <c r="D23" s="82"/>
      <c r="E23" s="83"/>
      <c r="F23" s="84"/>
    </row>
    <row r="24" spans="1:6" ht="12.75">
      <c r="A24" s="85" t="s">
        <v>16</v>
      </c>
      <c r="B24" s="85"/>
      <c r="C24" s="85"/>
      <c r="D24" s="85"/>
      <c r="E24" s="85"/>
      <c r="F24" s="85"/>
    </row>
    <row r="25" spans="1:6" ht="12.75">
      <c r="A25" s="86">
        <v>44759</v>
      </c>
      <c r="B25" s="87"/>
      <c r="C25" s="87"/>
      <c r="D25" s="86">
        <v>44759</v>
      </c>
      <c r="E25" s="87"/>
      <c r="F25" s="87"/>
    </row>
    <row r="26" spans="1:6" ht="12.75">
      <c r="A26" s="87" t="s">
        <v>10</v>
      </c>
      <c r="B26" s="87"/>
      <c r="C26" s="87"/>
      <c r="D26" s="87" t="s">
        <v>11</v>
      </c>
      <c r="E26" s="87"/>
      <c r="F26" s="87"/>
    </row>
    <row r="27" spans="1:6" ht="12.75">
      <c r="A27" s="25" t="s">
        <v>1</v>
      </c>
      <c r="B27" s="25" t="s">
        <v>13</v>
      </c>
      <c r="C27" s="25" t="s">
        <v>14</v>
      </c>
      <c r="D27" s="25" t="s">
        <v>1</v>
      </c>
      <c r="E27" s="25" t="s">
        <v>13</v>
      </c>
      <c r="F27" s="25" t="s">
        <v>14</v>
      </c>
    </row>
    <row r="28" spans="1:6" ht="15">
      <c r="A28" s="40" t="s">
        <v>41</v>
      </c>
      <c r="B28" s="40">
        <v>10.3</v>
      </c>
      <c r="C28" s="40">
        <f>ABS(10.8-B28)</f>
        <v>0.5</v>
      </c>
      <c r="D28" s="40" t="s">
        <v>35</v>
      </c>
      <c r="E28" s="40">
        <v>180</v>
      </c>
      <c r="F28" s="40">
        <f>ABS(161-E28)</f>
        <v>19</v>
      </c>
    </row>
    <row r="29" spans="1:6" ht="12.75">
      <c r="A29" s="91" t="s">
        <v>32</v>
      </c>
      <c r="B29" s="91">
        <v>11.5</v>
      </c>
      <c r="C29" s="91">
        <f>ABS(10.8-B29)</f>
        <v>0.6999999999999993</v>
      </c>
      <c r="D29" s="91" t="s">
        <v>43</v>
      </c>
      <c r="E29" s="91">
        <v>138</v>
      </c>
      <c r="F29" s="91">
        <f>ABS(161-E29)</f>
        <v>23</v>
      </c>
    </row>
    <row r="30" spans="1:6" ht="12.75">
      <c r="A30" s="91" t="s">
        <v>31</v>
      </c>
      <c r="B30" s="91">
        <v>12.5</v>
      </c>
      <c r="C30" s="91">
        <f>ABS(10.8-B30)</f>
        <v>1.6999999999999993</v>
      </c>
      <c r="D30" s="91" t="s">
        <v>30</v>
      </c>
      <c r="E30" s="91">
        <v>49</v>
      </c>
      <c r="F30" s="91">
        <f>ABS(161-E30)</f>
        <v>112</v>
      </c>
    </row>
    <row r="31" spans="1:6" ht="12.75">
      <c r="A31" s="91" t="s">
        <v>44</v>
      </c>
      <c r="B31" s="91">
        <v>9</v>
      </c>
      <c r="C31" s="91">
        <f>ABS(10.8-B31)</f>
        <v>1.8000000000000007</v>
      </c>
      <c r="D31" s="91" t="s">
        <v>32</v>
      </c>
      <c r="E31" s="91">
        <v>26</v>
      </c>
      <c r="F31" s="91">
        <f>ABS(161-E31)</f>
        <v>135</v>
      </c>
    </row>
    <row r="32" spans="1:6" ht="12.75">
      <c r="A32" s="91" t="s">
        <v>35</v>
      </c>
      <c r="B32" s="91">
        <v>8</v>
      </c>
      <c r="C32" s="91">
        <f>ABS(10.8-B32)</f>
        <v>2.8000000000000007</v>
      </c>
      <c r="D32" s="91" t="s">
        <v>31</v>
      </c>
      <c r="E32" s="91">
        <v>300</v>
      </c>
      <c r="F32" s="91">
        <f>ABS(161-E32)</f>
        <v>139</v>
      </c>
    </row>
    <row r="33" spans="1:6" ht="12.75">
      <c r="A33" s="91" t="s">
        <v>30</v>
      </c>
      <c r="B33" s="91">
        <v>7.2</v>
      </c>
      <c r="C33" s="91">
        <f>ABS(10.8-B33)</f>
        <v>3.6000000000000005</v>
      </c>
      <c r="D33" s="91" t="s">
        <v>44</v>
      </c>
      <c r="E33" s="91">
        <v>10</v>
      </c>
      <c r="F33" s="91">
        <f>ABS(161-E33)</f>
        <v>151</v>
      </c>
    </row>
    <row r="34" spans="1:6" ht="12.75">
      <c r="A34" s="91" t="s">
        <v>42</v>
      </c>
      <c r="B34" s="91">
        <v>16</v>
      </c>
      <c r="C34" s="91">
        <f>ABS(10.8-B34)</f>
        <v>5.199999999999999</v>
      </c>
      <c r="D34" s="91" t="s">
        <v>41</v>
      </c>
      <c r="E34" s="91">
        <v>6</v>
      </c>
      <c r="F34" s="91">
        <f>ABS(161-E34)</f>
        <v>155</v>
      </c>
    </row>
    <row r="35" spans="1:6" ht="12.75">
      <c r="A35" s="91" t="s">
        <v>43</v>
      </c>
      <c r="B35" s="91">
        <v>4.8</v>
      </c>
      <c r="C35" s="91">
        <f>ABS(10.8-B35)</f>
        <v>6.000000000000001</v>
      </c>
      <c r="D35" s="91" t="s">
        <v>42</v>
      </c>
      <c r="E35" s="91">
        <v>0</v>
      </c>
      <c r="F35" s="91">
        <f>ABS(161-E35)</f>
        <v>161</v>
      </c>
    </row>
    <row r="36" spans="1:6" ht="12.75">
      <c r="A36" s="91"/>
      <c r="B36" s="91"/>
      <c r="C36" s="91"/>
      <c r="D36" s="91"/>
      <c r="E36" s="91"/>
      <c r="F36" s="91"/>
    </row>
    <row r="37" spans="1:6" ht="12.75">
      <c r="A37" s="91"/>
      <c r="B37" s="91"/>
      <c r="C37" s="91"/>
      <c r="D37" s="91"/>
      <c r="E37" s="91"/>
      <c r="F37" s="91"/>
    </row>
    <row r="38" spans="1:6" ht="12.75">
      <c r="A38" s="91"/>
      <c r="B38" s="91"/>
      <c r="C38" s="91"/>
      <c r="D38" s="91"/>
      <c r="E38" s="91"/>
      <c r="F38" s="91"/>
    </row>
    <row r="39" spans="1:6" ht="12.75">
      <c r="A39" s="31"/>
      <c r="B39" s="32"/>
      <c r="C39" s="32"/>
      <c r="D39" s="31"/>
      <c r="E39" s="31"/>
      <c r="F39" s="31"/>
    </row>
    <row r="40" spans="1:6" ht="12.75">
      <c r="A40" s="31"/>
      <c r="B40" s="32"/>
      <c r="C40" s="32"/>
      <c r="D40" s="31"/>
      <c r="E40" s="31"/>
      <c r="F40" s="31"/>
    </row>
    <row r="41" spans="1:6" ht="12.75">
      <c r="A41" s="31"/>
      <c r="B41" s="32"/>
      <c r="C41" s="32"/>
      <c r="D41" s="31"/>
      <c r="E41" s="31"/>
      <c r="F41" s="31"/>
    </row>
    <row r="42" spans="1:6" ht="12.75">
      <c r="A42" s="88" t="s">
        <v>15</v>
      </c>
      <c r="B42" s="89"/>
      <c r="C42" s="89"/>
      <c r="D42" s="89"/>
      <c r="E42" s="89"/>
      <c r="F42" s="90"/>
    </row>
    <row r="43" spans="1:6" ht="12.75">
      <c r="A43" s="68" t="s">
        <v>28</v>
      </c>
      <c r="B43" s="69"/>
      <c r="C43" s="70"/>
      <c r="D43" s="68" t="s">
        <v>29</v>
      </c>
      <c r="E43" s="69"/>
      <c r="F43" s="70"/>
    </row>
    <row r="44" spans="1:6" ht="12.75">
      <c r="A44" s="71"/>
      <c r="B44" s="72"/>
      <c r="C44" s="73"/>
      <c r="D44" s="71"/>
      <c r="E44" s="72"/>
      <c r="F44" s="73"/>
    </row>
    <row r="45" spans="1:6" ht="12.75">
      <c r="A45" s="74" t="s">
        <v>47</v>
      </c>
      <c r="B45" s="75"/>
      <c r="C45" s="76"/>
      <c r="D45" s="74" t="s">
        <v>46</v>
      </c>
      <c r="E45" s="80"/>
      <c r="F45" s="81"/>
    </row>
    <row r="46" spans="1:6" ht="12.75">
      <c r="A46" s="77"/>
      <c r="B46" s="78"/>
      <c r="C46" s="79"/>
      <c r="D46" s="82"/>
      <c r="E46" s="83"/>
      <c r="F46" s="84"/>
    </row>
  </sheetData>
  <sheetProtection/>
  <mergeCells count="20">
    <mergeCell ref="A43:C44"/>
    <mergeCell ref="D43:F44"/>
    <mergeCell ref="A45:C46"/>
    <mergeCell ref="D45:F46"/>
    <mergeCell ref="A24:F24"/>
    <mergeCell ref="A25:C25"/>
    <mergeCell ref="D25:F25"/>
    <mergeCell ref="A26:C26"/>
    <mergeCell ref="D26:F26"/>
    <mergeCell ref="A42:F42"/>
    <mergeCell ref="A20:C21"/>
    <mergeCell ref="D20:F21"/>
    <mergeCell ref="A22:C23"/>
    <mergeCell ref="D22:F23"/>
    <mergeCell ref="A1:F1"/>
    <mergeCell ref="A2:C2"/>
    <mergeCell ref="D2:F2"/>
    <mergeCell ref="A3:C3"/>
    <mergeCell ref="D3:F3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2022-10-09T20:46:53Z</dcterms:modified>
  <cp:category/>
  <cp:version/>
  <cp:contentType/>
  <cp:contentStatus/>
</cp:coreProperties>
</file>