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<sst xmlns="http://schemas.openxmlformats.org/spreadsheetml/2006/main" count="137" uniqueCount="58">
  <si>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</si>
  <si>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</si>
  <si>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</si>
  <si>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</si>
  <si>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</si>
  <si>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</si>
  <si>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</si>
  <si>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</si>
  <si>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</si>
  <si>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</si>
  <si>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</si>
  <si>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</si>
  <si>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</si>
  <si>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</si>
  <si>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</si>
  <si>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</si>
  <si>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</si>
  <si>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</si>
  <si>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</si>
  <si>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</si>
  <si>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</si>
  <si>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</si>
  <si>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</si>
  <si>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</si>
  <si>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</si>
  <si>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</si>
  <si>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</si>
  <si>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</si>
  <si>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</si>
  <si>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</si>
  <si>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</si>
  <si>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</si>
  <si>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NO NAME</t>
  </si>
  <si>
    <t>GYPSY QUIZZERS</t>
  </si>
  <si>
    <t>4 SMARTIES AND A TUBE</t>
  </si>
  <si>
    <t>LA CROC SPORTIF</t>
  </si>
  <si>
    <t>The Forge Inn - Glenfield - Sunday Night Quiz League #64</t>
  </si>
  <si>
    <t>TEAM SHERAD</t>
  </si>
  <si>
    <t>TEAM SHEARD</t>
  </si>
  <si>
    <t>TOP 5'S</t>
  </si>
  <si>
    <r>
      <rPr>
        <b/>
        <sz val="10"/>
        <color indexed="17"/>
        <rFont val="Arial"/>
        <family val="2"/>
      </rPr>
      <t>TEAM SHEARD</t>
    </r>
    <r>
      <rPr>
        <b/>
        <sz val="10"/>
        <rFont val="Arial"/>
        <family val="2"/>
      </rPr>
      <t xml:space="preserve"> = 5 POINTS</t>
    </r>
  </si>
  <si>
    <r>
      <rPr>
        <b/>
        <sz val="10"/>
        <color indexed="10"/>
        <rFont val="Arial"/>
        <family val="2"/>
      </rPr>
      <t>THE CHALFONTS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 xml:space="preserve"> = 14 POINTS</t>
    </r>
  </si>
  <si>
    <t>ROSS FROM FRIENDS</t>
  </si>
  <si>
    <t>TNA</t>
  </si>
  <si>
    <t>THE CHUMBLES</t>
  </si>
  <si>
    <t>NAME THE YEAR</t>
  </si>
  <si>
    <r>
      <rPr>
        <b/>
        <sz val="10"/>
        <color indexed="17"/>
        <rFont val="Arial"/>
        <family val="2"/>
      </rPr>
      <t>TNA</t>
    </r>
    <r>
      <rPr>
        <b/>
        <sz val="10"/>
        <rFont val="Arial"/>
        <family val="2"/>
      </rPr>
      <t xml:space="preserve"> &amp; The Chumbles = 1</t>
    </r>
  </si>
  <si>
    <r>
      <rPr>
        <b/>
        <sz val="10"/>
        <color indexed="17"/>
        <rFont val="Arial"/>
        <family val="2"/>
      </rPr>
      <t>The Chafonts</t>
    </r>
    <r>
      <rPr>
        <b/>
        <sz val="10"/>
        <rFont val="Arial"/>
        <family val="2"/>
      </rPr>
      <t xml:space="preserve"> = 6</t>
    </r>
  </si>
  <si>
    <t>SUPER HEROES</t>
  </si>
  <si>
    <t>QUIZICALLY CHALLANGED</t>
  </si>
  <si>
    <t>RATE OUR QUAILS</t>
  </si>
  <si>
    <t>TEQUILA MOCKINGBIRD</t>
  </si>
  <si>
    <t>THE WILD GEESE</t>
  </si>
  <si>
    <t>MISSING LETTERS</t>
  </si>
  <si>
    <r>
      <rPr>
        <b/>
        <sz val="10"/>
        <color indexed="17"/>
        <rFont val="Arial"/>
        <family val="2"/>
      </rPr>
      <t>SUPERHEROES</t>
    </r>
    <r>
      <rPr>
        <b/>
        <sz val="10"/>
        <rFont val="Arial"/>
        <family val="2"/>
      </rPr>
      <t>, 4SMARTIES CHALFONTS = 13 POINTS</t>
    </r>
  </si>
  <si>
    <r>
      <rPr>
        <b/>
        <sz val="10"/>
        <color indexed="17"/>
        <rFont val="Arial"/>
        <family val="2"/>
      </rPr>
      <t>RAYTE OUR QUAILS</t>
    </r>
    <r>
      <rPr>
        <b/>
        <sz val="10"/>
        <rFont val="Arial"/>
        <family val="2"/>
      </rPr>
      <t xml:space="preserve"> &amp; WILDGEESE = 5 POINTS</t>
    </r>
  </si>
  <si>
    <t>TEQUILA MOCKINGBORD</t>
  </si>
  <si>
    <t>THE WILDGEESE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</si>
</sst>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1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130" zoomScaleNormal="130" zoomScalePageLayoutView="0" workbookViewId="0" topLeftCell="A4">
      <selection activeCell="B10" sqref="B10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2.75">
      <c r="A2" s="49" t="s">
        <v>8</v>
      </c>
      <c r="B2" s="50"/>
      <c r="C2" s="50"/>
      <c r="D2" s="50"/>
      <c r="E2" s="50"/>
      <c r="F2" s="50"/>
      <c r="G2" s="50"/>
      <c r="H2" s="51">
        <v>2</v>
      </c>
      <c r="I2" s="51"/>
      <c r="J2" s="51"/>
      <c r="K2" s="51"/>
      <c r="L2" s="51"/>
      <c r="M2" s="52"/>
      <c r="N2"/>
    </row>
    <row r="3" spans="1:14" ht="12.75" customHeight="1">
      <c r="A3" s="53" t="s">
        <v>0</v>
      </c>
      <c r="B3" s="55" t="s">
        <v>1</v>
      </c>
      <c r="C3" s="28"/>
      <c r="D3" s="57" t="s">
        <v>12</v>
      </c>
      <c r="E3" s="57"/>
      <c r="F3" s="57"/>
      <c r="G3" s="57"/>
      <c r="H3" s="57"/>
      <c r="I3" s="57"/>
      <c r="J3" s="57"/>
      <c r="K3" s="57"/>
      <c r="L3" s="57"/>
      <c r="M3" s="53" t="s">
        <v>2</v>
      </c>
      <c r="N3" s="7" t="s">
        <v>6</v>
      </c>
    </row>
    <row r="4" spans="1:14" ht="12.75">
      <c r="A4" s="54"/>
      <c r="B4" s="56"/>
      <c r="C4" s="29" t="s">
        <v>19</v>
      </c>
      <c r="D4" s="2">
        <v>44759</v>
      </c>
      <c r="E4" s="2">
        <f>D4+7</f>
        <v>44766</v>
      </c>
      <c r="F4" s="2">
        <f aca="true" t="shared" si="0" ref="F4:L4">E4+7</f>
        <v>44773</v>
      </c>
      <c r="G4" s="2">
        <f t="shared" si="0"/>
        <v>44780</v>
      </c>
      <c r="H4" s="2">
        <f t="shared" si="0"/>
        <v>44787</v>
      </c>
      <c r="I4" s="2">
        <f t="shared" si="0"/>
        <v>44794</v>
      </c>
      <c r="J4" s="42">
        <f t="shared" si="0"/>
        <v>44801</v>
      </c>
      <c r="K4" s="2">
        <f t="shared" si="0"/>
        <v>44808</v>
      </c>
      <c r="L4" s="2">
        <f t="shared" si="0"/>
        <v>44815</v>
      </c>
      <c r="M4" s="54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>COUNTIF(D5:K5,"&lt;&gt;")</f>
        <v>3</v>
      </c>
      <c r="D5" s="3">
        <v>62.5</v>
      </c>
      <c r="E5" s="33">
        <v>50</v>
      </c>
      <c r="F5" s="24">
        <v>61.5</v>
      </c>
      <c r="G5" s="33"/>
      <c r="H5" s="24"/>
      <c r="I5" s="3"/>
      <c r="J5" s="43"/>
      <c r="K5" s="3"/>
      <c r="L5" s="3"/>
      <c r="M5" s="3">
        <f>SUM(D5:L5)</f>
        <v>174</v>
      </c>
      <c r="N5" s="22">
        <f aca="true" t="shared" si="1" ref="N5:N10">M5/C5</f>
        <v>58</v>
      </c>
    </row>
    <row r="6" spans="1:14" s="23" customFormat="1" ht="12.75">
      <c r="A6" s="24">
        <f aca="true" t="shared" si="2" ref="A6:A24">A5+1</f>
        <v>2</v>
      </c>
      <c r="B6" s="31" t="s">
        <v>33</v>
      </c>
      <c r="C6" s="21">
        <f>COUNTIF(D6:K6,"&lt;&gt;")</f>
        <v>3</v>
      </c>
      <c r="D6" s="3">
        <v>58.5</v>
      </c>
      <c r="E6" s="33">
        <v>39</v>
      </c>
      <c r="F6" s="24">
        <v>56.5</v>
      </c>
      <c r="G6" s="33"/>
      <c r="H6" s="24"/>
      <c r="I6" s="3"/>
      <c r="J6" s="43"/>
      <c r="K6" s="3"/>
      <c r="L6" s="3"/>
      <c r="M6" s="3">
        <f>SUM(D6:L6)</f>
        <v>154</v>
      </c>
      <c r="N6" s="22">
        <f t="shared" si="1"/>
        <v>51.333333333333336</v>
      </c>
    </row>
    <row r="7" spans="1:14" s="23" customFormat="1" ht="12.75">
      <c r="A7" s="24">
        <f t="shared" si="2"/>
        <v>3</v>
      </c>
      <c r="B7" s="31" t="s">
        <v>34</v>
      </c>
      <c r="C7" s="21">
        <f>COUNTIF(D7:K7,"&lt;&gt;")</f>
        <v>3</v>
      </c>
      <c r="D7" s="3">
        <v>57.5</v>
      </c>
      <c r="E7" s="33">
        <v>32</v>
      </c>
      <c r="F7" s="24">
        <v>63</v>
      </c>
      <c r="G7" s="33"/>
      <c r="H7" s="24"/>
      <c r="I7" s="3"/>
      <c r="J7" s="43"/>
      <c r="K7" s="3"/>
      <c r="L7" s="3"/>
      <c r="M7" s="3">
        <f>SUM(D7:L7)</f>
        <v>152.5</v>
      </c>
      <c r="N7" s="22">
        <f t="shared" si="1"/>
        <v>50.833333333333336</v>
      </c>
    </row>
    <row r="8" spans="1:14" s="23" customFormat="1" ht="12" customHeight="1">
      <c r="A8" s="24">
        <f t="shared" si="2"/>
        <v>4</v>
      </c>
      <c r="B8" s="31" t="s">
        <v>28</v>
      </c>
      <c r="C8" s="21">
        <f>COUNTIF(D8:K8,"&lt;&gt;")</f>
        <v>3</v>
      </c>
      <c r="D8" s="3">
        <v>55.5</v>
      </c>
      <c r="E8" s="33">
        <v>32</v>
      </c>
      <c r="F8" s="38">
        <v>62.5</v>
      </c>
      <c r="G8" s="33"/>
      <c r="H8" s="24"/>
      <c r="I8" s="3"/>
      <c r="J8" s="43"/>
      <c r="K8" s="3"/>
      <c r="L8" s="3"/>
      <c r="M8" s="3">
        <f>SUM(D8:L8)</f>
        <v>150</v>
      </c>
      <c r="N8" s="22">
        <f t="shared" si="1"/>
        <v>50</v>
      </c>
    </row>
    <row r="9" spans="1:14" s="23" customFormat="1" ht="12.75">
      <c r="A9" s="24">
        <f t="shared" si="2"/>
        <v>5</v>
      </c>
      <c r="B9" s="31" t="s">
        <v>35</v>
      </c>
      <c r="C9" s="21">
        <f>COUNTIF(D9:K9,"&lt;&gt;")</f>
        <v>2</v>
      </c>
      <c r="D9" s="3">
        <v>51.5</v>
      </c>
      <c r="E9" s="33">
        <v>46.5</v>
      </c>
      <c r="F9" s="24"/>
      <c r="G9" s="33"/>
      <c r="H9" s="24"/>
      <c r="I9" s="3"/>
      <c r="J9" s="43"/>
      <c r="K9" s="3"/>
      <c r="L9" s="3"/>
      <c r="M9" s="3">
        <f>SUM(D9:L9)</f>
        <v>98</v>
      </c>
      <c r="N9" s="22">
        <f t="shared" si="1"/>
        <v>49</v>
      </c>
    </row>
    <row r="10" spans="1:14" s="23" customFormat="1" ht="12.75">
      <c r="A10" s="24">
        <f t="shared" si="2"/>
        <v>6</v>
      </c>
      <c r="B10" s="31" t="s">
        <v>48</v>
      </c>
      <c r="C10" s="21">
        <f>COUNTIF(D10:K10,"&lt;&gt;")</f>
        <v>1</v>
      </c>
      <c r="D10" s="3"/>
      <c r="E10" s="33"/>
      <c r="F10" s="24">
        <v>60</v>
      </c>
      <c r="G10" s="33"/>
      <c r="H10" s="24"/>
      <c r="I10" s="3"/>
      <c r="J10" s="43"/>
      <c r="K10" s="3"/>
      <c r="L10" s="3"/>
      <c r="M10" s="3">
        <f>SUM(D10:L10)</f>
        <v>60</v>
      </c>
      <c r="N10" s="22">
        <f t="shared" si="1"/>
        <v>60</v>
      </c>
    </row>
    <row r="11" spans="1:14" s="23" customFormat="1" ht="12.75">
      <c r="A11" s="24">
        <f t="shared" si="2"/>
        <v>7</v>
      </c>
      <c r="B11" s="31" t="s">
        <v>32</v>
      </c>
      <c r="C11" s="21">
        <f>COUNTIF(D11:K11,"&lt;&gt;")</f>
        <v>1</v>
      </c>
      <c r="D11" s="3">
        <v>45.5</v>
      </c>
      <c r="E11" s="33"/>
      <c r="F11" s="24"/>
      <c r="G11" s="33"/>
      <c r="H11" s="24"/>
      <c r="I11" s="3"/>
      <c r="J11" s="43"/>
      <c r="K11" s="3"/>
      <c r="L11" s="3"/>
      <c r="M11" s="3">
        <f>SUM(D11:L11)</f>
        <v>45.5</v>
      </c>
      <c r="N11" s="22">
        <f>M11/C11</f>
        <v>45.5</v>
      </c>
    </row>
    <row r="12" spans="1:14" s="23" customFormat="1" ht="12.75">
      <c r="A12" s="24">
        <f t="shared" si="2"/>
        <v>8</v>
      </c>
      <c r="B12" s="31" t="s">
        <v>49</v>
      </c>
      <c r="C12" s="21">
        <f>COUNTIF(D12:K12,"&lt;&gt;")</f>
        <v>1</v>
      </c>
      <c r="D12" s="3"/>
      <c r="E12" s="33"/>
      <c r="F12" s="24">
        <v>37.5</v>
      </c>
      <c r="G12" s="33"/>
      <c r="H12" s="24"/>
      <c r="I12" s="3"/>
      <c r="J12" s="43"/>
      <c r="K12" s="3"/>
      <c r="L12" s="3"/>
      <c r="M12" s="3">
        <f>SUM(D12:L12)</f>
        <v>37.5</v>
      </c>
      <c r="N12" s="22">
        <f>M12/C12</f>
        <v>37.5</v>
      </c>
    </row>
    <row r="13" spans="1:14" s="23" customFormat="1" ht="12.75">
      <c r="A13" s="24">
        <f t="shared" si="2"/>
        <v>9</v>
      </c>
      <c r="B13" s="31" t="s">
        <v>50</v>
      </c>
      <c r="C13" s="21">
        <f>COUNTIF(D13:K13,"&lt;&gt;")</f>
        <v>1</v>
      </c>
      <c r="D13" s="3"/>
      <c r="E13" s="33"/>
      <c r="F13" s="24">
        <v>37</v>
      </c>
      <c r="G13" s="33"/>
      <c r="H13" s="24"/>
      <c r="I13" s="3"/>
      <c r="J13" s="43"/>
      <c r="K13" s="3"/>
      <c r="L13" s="3"/>
      <c r="M13" s="3">
        <f>SUM(D13:L13)</f>
        <v>37</v>
      </c>
      <c r="N13" s="22">
        <f>M13/C13</f>
        <v>37</v>
      </c>
    </row>
    <row r="14" spans="1:14" s="23" customFormat="1" ht="12.75">
      <c r="A14" s="24">
        <f t="shared" si="2"/>
        <v>10</v>
      </c>
      <c r="B14" s="31" t="s">
        <v>57</v>
      </c>
      <c r="C14" s="21">
        <f>COUNTIF(D14:K14,"&lt;&gt;")</f>
        <v>1</v>
      </c>
      <c r="D14" s="32"/>
      <c r="E14" s="33"/>
      <c r="F14" s="24">
        <v>32.5</v>
      </c>
      <c r="G14" s="33"/>
      <c r="H14" s="24"/>
      <c r="I14" s="3"/>
      <c r="J14" s="43"/>
      <c r="K14" s="3"/>
      <c r="L14" s="3"/>
      <c r="M14" s="3">
        <f>SUM(D14:L14)</f>
        <v>32.5</v>
      </c>
      <c r="N14" s="22">
        <f>M14/C14</f>
        <v>32.5</v>
      </c>
    </row>
    <row r="15" spans="1:14" s="23" customFormat="1" ht="12.75">
      <c r="A15" s="24">
        <f t="shared" si="2"/>
        <v>11</v>
      </c>
      <c r="B15" s="31" t="s">
        <v>56</v>
      </c>
      <c r="C15" s="21">
        <f>COUNTIF(D15:K15,"&lt;&gt;")</f>
        <v>1</v>
      </c>
      <c r="D15" s="32"/>
      <c r="E15" s="33"/>
      <c r="F15" s="24">
        <v>32</v>
      </c>
      <c r="G15" s="33"/>
      <c r="H15" s="24"/>
      <c r="I15" s="3"/>
      <c r="J15" s="43"/>
      <c r="K15" s="3"/>
      <c r="L15" s="3"/>
      <c r="M15" s="3">
        <f>SUM(D15:L15)</f>
        <v>32</v>
      </c>
      <c r="N15" s="22">
        <f>M15/C15</f>
        <v>32</v>
      </c>
    </row>
    <row r="16" spans="1:14" s="23" customFormat="1" ht="12.75">
      <c r="A16" s="24">
        <f t="shared" si="2"/>
        <v>12</v>
      </c>
      <c r="B16" s="31" t="s">
        <v>44</v>
      </c>
      <c r="C16" s="21">
        <f>COUNTIF(D16:K16,"&lt;&gt;")</f>
        <v>1</v>
      </c>
      <c r="D16" s="3"/>
      <c r="E16" s="33">
        <v>31</v>
      </c>
      <c r="F16" s="24"/>
      <c r="G16" s="33"/>
      <c r="H16" s="24"/>
      <c r="I16" s="3"/>
      <c r="J16" s="43"/>
      <c r="K16" s="3"/>
      <c r="L16" s="3"/>
      <c r="M16" s="3">
        <f>SUM(D16:L16)</f>
        <v>31</v>
      </c>
      <c r="N16" s="22">
        <f>M16/C16</f>
        <v>31</v>
      </c>
    </row>
    <row r="17" spans="1:14" s="23" customFormat="1" ht="12.75">
      <c r="A17" s="24">
        <f t="shared" si="2"/>
        <v>13</v>
      </c>
      <c r="B17" s="30" t="s">
        <v>42</v>
      </c>
      <c r="C17" s="21">
        <f>COUNTIF(D17:K17,"&lt;&gt;")</f>
        <v>1</v>
      </c>
      <c r="D17" s="3"/>
      <c r="E17" s="33">
        <v>29.5</v>
      </c>
      <c r="F17" s="24"/>
      <c r="G17" s="33"/>
      <c r="H17" s="24"/>
      <c r="I17" s="3"/>
      <c r="J17" s="43"/>
      <c r="K17" s="3"/>
      <c r="L17" s="3"/>
      <c r="M17" s="3">
        <f>SUM(D17:L17)</f>
        <v>29.5</v>
      </c>
      <c r="N17" s="22">
        <f>M17/C17</f>
        <v>29.5</v>
      </c>
    </row>
    <row r="18" spans="1:14" s="23" customFormat="1" ht="12.75">
      <c r="A18" s="24">
        <f t="shared" si="2"/>
        <v>14</v>
      </c>
      <c r="B18" s="31"/>
      <c r="C18" s="21"/>
      <c r="D18" s="3"/>
      <c r="E18" s="33"/>
      <c r="F18" s="24"/>
      <c r="G18" s="33"/>
      <c r="H18" s="24"/>
      <c r="I18" s="3"/>
      <c r="J18" s="43"/>
      <c r="K18" s="3"/>
      <c r="L18" s="3"/>
      <c r="M18" s="3"/>
      <c r="N18" s="22"/>
    </row>
    <row r="19" spans="1:14" s="23" customFormat="1" ht="12.75">
      <c r="A19" s="24">
        <f t="shared" si="2"/>
        <v>15</v>
      </c>
      <c r="B19" s="30"/>
      <c r="C19" s="21"/>
      <c r="D19" s="3"/>
      <c r="E19" s="33"/>
      <c r="F19" s="24"/>
      <c r="G19" s="33"/>
      <c r="H19" s="24"/>
      <c r="I19" s="3"/>
      <c r="J19" s="43"/>
      <c r="K19" s="3"/>
      <c r="L19" s="3"/>
      <c r="M19" s="3"/>
      <c r="N19" s="22"/>
    </row>
    <row r="20" spans="1:14" s="23" customFormat="1" ht="12.75">
      <c r="A20" s="24">
        <f t="shared" si="2"/>
        <v>16</v>
      </c>
      <c r="B20" s="31"/>
      <c r="C20" s="21"/>
      <c r="D20" s="3"/>
      <c r="E20" s="33"/>
      <c r="F20" s="24"/>
      <c r="G20" s="33"/>
      <c r="H20" s="24"/>
      <c r="I20" s="3"/>
      <c r="J20" s="43"/>
      <c r="K20" s="3"/>
      <c r="L20" s="3"/>
      <c r="M20" s="3"/>
      <c r="N20" s="22"/>
    </row>
    <row r="21" spans="1:14" s="23" customFormat="1" ht="12.75">
      <c r="A21" s="24">
        <f t="shared" si="2"/>
        <v>17</v>
      </c>
      <c r="B21" s="31"/>
      <c r="C21" s="21"/>
      <c r="D21" s="3"/>
      <c r="E21" s="33"/>
      <c r="F21" s="24"/>
      <c r="G21" s="33"/>
      <c r="H21" s="24"/>
      <c r="I21" s="3"/>
      <c r="J21" s="43"/>
      <c r="K21" s="3"/>
      <c r="L21" s="3"/>
      <c r="M21" s="3"/>
      <c r="N21" s="22"/>
    </row>
    <row r="22" spans="1:14" s="23" customFormat="1" ht="13.5" customHeight="1">
      <c r="A22" s="24">
        <f t="shared" si="2"/>
        <v>18</v>
      </c>
      <c r="B22" s="31"/>
      <c r="C22" s="21"/>
      <c r="D22" s="3"/>
      <c r="E22" s="33"/>
      <c r="F22" s="24"/>
      <c r="G22" s="33"/>
      <c r="H22" s="24"/>
      <c r="I22" s="3"/>
      <c r="J22" s="43"/>
      <c r="K22" s="3"/>
      <c r="L22" s="3"/>
      <c r="M22" s="3"/>
      <c r="N22" s="22"/>
    </row>
    <row r="23" spans="1:14" s="23" customFormat="1" ht="13.5" customHeight="1">
      <c r="A23" s="24">
        <f t="shared" si="2"/>
        <v>19</v>
      </c>
      <c r="B23" s="31"/>
      <c r="C23" s="21"/>
      <c r="D23" s="3"/>
      <c r="E23" s="33"/>
      <c r="F23" s="24"/>
      <c r="G23" s="33"/>
      <c r="H23" s="24"/>
      <c r="I23" s="3"/>
      <c r="J23" s="43"/>
      <c r="K23" s="3"/>
      <c r="L23" s="3"/>
      <c r="M23" s="3"/>
      <c r="N23" s="22"/>
    </row>
    <row r="24" spans="1:14" s="23" customFormat="1" ht="12.75">
      <c r="A24" s="24">
        <f t="shared" si="2"/>
        <v>20</v>
      </c>
      <c r="B24" s="31"/>
      <c r="C24" s="21"/>
      <c r="D24" s="3"/>
      <c r="E24" s="33"/>
      <c r="F24" s="24"/>
      <c r="G24" s="33"/>
      <c r="H24" s="24"/>
      <c r="I24" s="3"/>
      <c r="J24" s="43"/>
      <c r="K24" s="3"/>
      <c r="L24" s="3"/>
      <c r="M24" s="3"/>
      <c r="N24" s="22"/>
    </row>
    <row r="25" spans="1:14" ht="12.75">
      <c r="A25" s="61" t="s">
        <v>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12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</row>
    <row r="27" spans="1:14" ht="12.75">
      <c r="A27" s="60" t="s">
        <v>3</v>
      </c>
      <c r="B27" s="59" t="s">
        <v>5</v>
      </c>
      <c r="C27" s="27" t="s">
        <v>7</v>
      </c>
      <c r="D27" s="7">
        <f>SUM(D5:D24)/D29</f>
        <v>55.166666666666664</v>
      </c>
      <c r="E27" s="7">
        <f>SUM(E5:E24)/E29</f>
        <v>37.142857142857146</v>
      </c>
      <c r="F27" s="7">
        <f>SUM(F5:F24)/F29</f>
        <v>49.166666666666664</v>
      </c>
      <c r="G27" s="34"/>
      <c r="H27" s="7"/>
      <c r="I27" s="7"/>
      <c r="J27" s="43"/>
      <c r="K27" s="7"/>
      <c r="L27" s="7"/>
      <c r="M27" s="4"/>
      <c r="N27" s="13"/>
    </row>
    <row r="28" spans="1:14" ht="12.75">
      <c r="A28" s="60"/>
      <c r="B28" s="59"/>
      <c r="C28" s="27" t="s">
        <v>20</v>
      </c>
      <c r="D28" s="7">
        <f>MAX(D5:D24)</f>
        <v>62.5</v>
      </c>
      <c r="E28" s="7">
        <f>MAX(E5:E24)</f>
        <v>50</v>
      </c>
      <c r="F28" s="7">
        <f>MAX(F5:F24)</f>
        <v>63</v>
      </c>
      <c r="G28" s="34"/>
      <c r="H28" s="7"/>
      <c r="I28" s="7"/>
      <c r="J28" s="43"/>
      <c r="K28" s="7"/>
      <c r="L28" s="7"/>
      <c r="M28" s="11"/>
      <c r="N28" s="12"/>
    </row>
    <row r="29" spans="1:14" ht="12.75">
      <c r="A29" s="60"/>
      <c r="B29" s="59"/>
      <c r="C29" s="27" t="s">
        <v>6</v>
      </c>
      <c r="D29" s="9">
        <f>COUNTIF(D5:D24,"&lt;&gt;")</f>
        <v>6</v>
      </c>
      <c r="E29" s="9">
        <f>COUNTIF(E5:E24,"&lt;&gt;")</f>
        <v>7</v>
      </c>
      <c r="F29" s="9">
        <f>COUNTIF(F5:F24,"&lt;&gt;")</f>
        <v>9</v>
      </c>
      <c r="G29" s="35"/>
      <c r="H29" s="9"/>
      <c r="I29" s="9"/>
      <c r="J29" s="43"/>
      <c r="K29" s="9"/>
      <c r="L29" s="9"/>
      <c r="M29" s="13"/>
      <c r="N29" s="12"/>
    </row>
    <row r="30" spans="1:14" ht="12.75">
      <c r="A30" s="60"/>
      <c r="B30" s="58" t="s">
        <v>4</v>
      </c>
      <c r="C30" s="26" t="s">
        <v>21</v>
      </c>
      <c r="D30" s="6" t="s">
        <v>17</v>
      </c>
      <c r="E30" s="6" t="s">
        <v>17</v>
      </c>
      <c r="F30" s="6" t="s">
        <v>17</v>
      </c>
      <c r="G30" s="36"/>
      <c r="H30" s="6"/>
      <c r="I30" s="6"/>
      <c r="J30" s="43"/>
      <c r="K30" s="6"/>
      <c r="L30" s="6"/>
      <c r="M30" s="14"/>
      <c r="N30" s="12"/>
    </row>
    <row r="31" spans="1:14" ht="12.75">
      <c r="A31" s="60"/>
      <c r="B31" s="58"/>
      <c r="C31" s="26" t="s">
        <v>22</v>
      </c>
      <c r="D31" s="6" t="s">
        <v>26</v>
      </c>
      <c r="E31" s="6" t="s">
        <v>26</v>
      </c>
      <c r="F31" s="6" t="s">
        <v>26</v>
      </c>
      <c r="G31" s="36"/>
      <c r="H31" s="6"/>
      <c r="I31" s="6"/>
      <c r="J31" s="43"/>
      <c r="K31" s="6"/>
      <c r="L31" s="18"/>
      <c r="M31" s="15"/>
      <c r="N31" s="16"/>
    </row>
    <row r="32" spans="1:14" ht="12.75">
      <c r="A32" s="60"/>
      <c r="B32" s="58"/>
      <c r="C32" s="26" t="s">
        <v>23</v>
      </c>
      <c r="D32" s="39" t="s">
        <v>39</v>
      </c>
      <c r="E32" s="39" t="s">
        <v>45</v>
      </c>
      <c r="F32" s="39" t="s">
        <v>53</v>
      </c>
      <c r="G32" s="36"/>
      <c r="H32" s="6"/>
      <c r="I32" s="6"/>
      <c r="J32" s="43"/>
      <c r="K32" s="6"/>
      <c r="L32" s="6"/>
      <c r="M32" s="15"/>
      <c r="N32" s="16"/>
    </row>
    <row r="33" spans="1:14" ht="12.75" customHeight="1">
      <c r="A33" s="60"/>
      <c r="B33" s="58"/>
      <c r="C33" s="26" t="s">
        <v>24</v>
      </c>
      <c r="D33" s="6" t="s">
        <v>27</v>
      </c>
      <c r="E33" s="6" t="s">
        <v>27</v>
      </c>
      <c r="F33" s="6" t="s">
        <v>27</v>
      </c>
      <c r="G33" s="36"/>
      <c r="H33" s="6"/>
      <c r="I33" s="6"/>
      <c r="J33" s="43"/>
      <c r="K33" s="6"/>
      <c r="L33" s="18"/>
      <c r="M33" s="15"/>
      <c r="N33" s="16"/>
    </row>
    <row r="34" spans="1:14" s="5" customFormat="1" ht="12.75" customHeight="1">
      <c r="A34" s="60"/>
      <c r="B34" s="58"/>
      <c r="C34" s="26" t="s">
        <v>25</v>
      </c>
      <c r="D34" s="6" t="s">
        <v>18</v>
      </c>
      <c r="E34" s="6" t="s">
        <v>18</v>
      </c>
      <c r="F34" s="6" t="s">
        <v>18</v>
      </c>
      <c r="G34" s="36"/>
      <c r="H34" s="6"/>
      <c r="I34" s="6"/>
      <c r="J34" s="43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29</v>
      </c>
      <c r="E35" s="20">
        <v>30</v>
      </c>
      <c r="F35" s="20">
        <v>32</v>
      </c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97" zoomScaleNormal="97" zoomScalePageLayoutView="0" workbookViewId="0" topLeftCell="A34">
      <selection activeCell="D74" sqref="D74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4" t="s">
        <v>16</v>
      </c>
      <c r="B1" s="84"/>
      <c r="C1" s="84"/>
      <c r="D1" s="84"/>
      <c r="E1" s="84"/>
      <c r="F1" s="84"/>
    </row>
    <row r="2" spans="1:6" ht="13.5" customHeight="1">
      <c r="A2" s="85">
        <v>44759</v>
      </c>
      <c r="B2" s="86"/>
      <c r="C2" s="86"/>
      <c r="D2" s="85">
        <v>44759</v>
      </c>
      <c r="E2" s="86"/>
      <c r="F2" s="86"/>
    </row>
    <row r="3" spans="1:6" ht="13.5" customHeight="1">
      <c r="A3" s="86" t="s">
        <v>10</v>
      </c>
      <c r="B3" s="86"/>
      <c r="C3" s="86"/>
      <c r="D3" s="86" t="s">
        <v>11</v>
      </c>
      <c r="E3" s="86"/>
      <c r="F3" s="86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40" t="s">
        <v>31</v>
      </c>
      <c r="B5" s="41">
        <v>840</v>
      </c>
      <c r="C5" s="41">
        <f aca="true" t="shared" si="0" ref="C5:C10">ABS(1160-B5)</f>
        <v>320</v>
      </c>
      <c r="D5" s="40" t="s">
        <v>38</v>
      </c>
      <c r="E5" s="40">
        <v>16</v>
      </c>
      <c r="F5" s="40">
        <f aca="true" t="shared" si="1" ref="F5:F10">ABS(16-E5)</f>
        <v>0</v>
      </c>
    </row>
    <row r="6" spans="1:6" ht="12.75">
      <c r="A6" s="31" t="s">
        <v>34</v>
      </c>
      <c r="B6" s="32">
        <v>789</v>
      </c>
      <c r="C6" s="32">
        <f t="shared" si="0"/>
        <v>371</v>
      </c>
      <c r="D6" s="31" t="s">
        <v>31</v>
      </c>
      <c r="E6" s="31">
        <v>14</v>
      </c>
      <c r="F6" s="31">
        <f t="shared" si="1"/>
        <v>2</v>
      </c>
    </row>
    <row r="7" spans="1:6" ht="12.75">
      <c r="A7" s="31" t="s">
        <v>33</v>
      </c>
      <c r="B7" s="32">
        <v>550</v>
      </c>
      <c r="C7" s="32">
        <f t="shared" si="0"/>
        <v>610</v>
      </c>
      <c r="D7" s="31" t="s">
        <v>28</v>
      </c>
      <c r="E7" s="31">
        <v>11</v>
      </c>
      <c r="F7" s="31">
        <f t="shared" si="1"/>
        <v>5</v>
      </c>
    </row>
    <row r="8" spans="1:6" ht="12.75">
      <c r="A8" s="31" t="s">
        <v>28</v>
      </c>
      <c r="B8" s="32">
        <v>2000</v>
      </c>
      <c r="C8" s="32">
        <f t="shared" si="0"/>
        <v>840</v>
      </c>
      <c r="D8" s="31" t="s">
        <v>33</v>
      </c>
      <c r="E8" s="31">
        <v>10</v>
      </c>
      <c r="F8" s="31">
        <f t="shared" si="1"/>
        <v>6</v>
      </c>
    </row>
    <row r="9" spans="1:6" ht="12.75">
      <c r="A9" s="31" t="s">
        <v>37</v>
      </c>
      <c r="B9" s="32">
        <v>50</v>
      </c>
      <c r="C9" s="32">
        <f t="shared" si="0"/>
        <v>1110</v>
      </c>
      <c r="D9" s="31" t="s">
        <v>34</v>
      </c>
      <c r="E9" s="31">
        <v>24</v>
      </c>
      <c r="F9" s="31">
        <f t="shared" si="1"/>
        <v>8</v>
      </c>
    </row>
    <row r="10" spans="1:6" ht="12.75">
      <c r="A10" s="31" t="s">
        <v>35</v>
      </c>
      <c r="B10" s="32">
        <v>3000</v>
      </c>
      <c r="C10" s="32">
        <f t="shared" si="0"/>
        <v>1840</v>
      </c>
      <c r="D10" s="31" t="s">
        <v>35</v>
      </c>
      <c r="E10" s="31">
        <v>25</v>
      </c>
      <c r="F10" s="31">
        <f t="shared" si="1"/>
        <v>9</v>
      </c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7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7" t="s">
        <v>15</v>
      </c>
      <c r="B19" s="88"/>
      <c r="C19" s="88"/>
      <c r="D19" s="88"/>
      <c r="E19" s="88"/>
      <c r="F19" s="89"/>
    </row>
    <row r="20" spans="1:6" ht="12.75">
      <c r="A20" s="67" t="s">
        <v>29</v>
      </c>
      <c r="B20" s="68"/>
      <c r="C20" s="69"/>
      <c r="D20" s="67" t="s">
        <v>30</v>
      </c>
      <c r="E20" s="68"/>
      <c r="F20" s="69"/>
    </row>
    <row r="21" spans="1:6" ht="12.75">
      <c r="A21" s="70"/>
      <c r="B21" s="71"/>
      <c r="C21" s="72"/>
      <c r="D21" s="70"/>
      <c r="E21" s="71"/>
      <c r="F21" s="72"/>
    </row>
    <row r="22" spans="1:6" ht="12.75">
      <c r="A22" s="73" t="s">
        <v>41</v>
      </c>
      <c r="B22" s="74"/>
      <c r="C22" s="75"/>
      <c r="D22" s="73" t="s">
        <v>40</v>
      </c>
      <c r="E22" s="79"/>
      <c r="F22" s="80"/>
    </row>
    <row r="23" spans="1:6" ht="12.75">
      <c r="A23" s="76"/>
      <c r="B23" s="77"/>
      <c r="C23" s="78"/>
      <c r="D23" s="81"/>
      <c r="E23" s="82"/>
      <c r="F23" s="83"/>
    </row>
    <row r="24" spans="1:6" ht="12.75">
      <c r="A24" s="84" t="s">
        <v>16</v>
      </c>
      <c r="B24" s="84"/>
      <c r="C24" s="84"/>
      <c r="D24" s="84"/>
      <c r="E24" s="84"/>
      <c r="F24" s="84"/>
    </row>
    <row r="25" spans="1:6" ht="12.75">
      <c r="A25" s="85">
        <v>44766</v>
      </c>
      <c r="B25" s="86"/>
      <c r="C25" s="86"/>
      <c r="D25" s="85">
        <v>44766</v>
      </c>
      <c r="E25" s="86"/>
      <c r="F25" s="86"/>
    </row>
    <row r="26" spans="1:6" ht="12.75">
      <c r="A26" s="86" t="s">
        <v>10</v>
      </c>
      <c r="B26" s="86"/>
      <c r="C26" s="86"/>
      <c r="D26" s="86" t="s">
        <v>11</v>
      </c>
      <c r="E26" s="86"/>
      <c r="F26" s="86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2.75">
      <c r="A28" s="45" t="s">
        <v>28</v>
      </c>
      <c r="B28" s="45">
        <v>110</v>
      </c>
      <c r="C28" s="45">
        <f aca="true" t="shared" si="2" ref="C28:C35">ABS(110-B28)</f>
        <v>0</v>
      </c>
      <c r="D28" s="45" t="s">
        <v>44</v>
      </c>
      <c r="E28" s="45">
        <v>250</v>
      </c>
      <c r="F28" s="45">
        <f aca="true" t="shared" si="3" ref="F28:F35">ABS(211-E28)</f>
        <v>39</v>
      </c>
    </row>
    <row r="29" spans="1:6" ht="12.75">
      <c r="A29" s="45" t="s">
        <v>34</v>
      </c>
      <c r="B29" s="45">
        <v>98</v>
      </c>
      <c r="C29" s="45">
        <f t="shared" si="2"/>
        <v>12</v>
      </c>
      <c r="D29" s="45" t="s">
        <v>43</v>
      </c>
      <c r="E29" s="45">
        <v>260</v>
      </c>
      <c r="F29" s="45">
        <f t="shared" si="3"/>
        <v>49</v>
      </c>
    </row>
    <row r="30" spans="1:6" ht="12.75">
      <c r="A30" s="45" t="s">
        <v>44</v>
      </c>
      <c r="B30" s="45">
        <v>127</v>
      </c>
      <c r="C30" s="45">
        <f t="shared" si="2"/>
        <v>17</v>
      </c>
      <c r="D30" s="45" t="s">
        <v>28</v>
      </c>
      <c r="E30" s="45">
        <v>350</v>
      </c>
      <c r="F30" s="45">
        <f t="shared" si="3"/>
        <v>139</v>
      </c>
    </row>
    <row r="31" spans="1:6" ht="12.75">
      <c r="A31" s="45" t="s">
        <v>43</v>
      </c>
      <c r="B31" s="45">
        <v>82</v>
      </c>
      <c r="C31" s="45">
        <f t="shared" si="2"/>
        <v>28</v>
      </c>
      <c r="D31" s="45" t="s">
        <v>35</v>
      </c>
      <c r="E31" s="45">
        <v>350</v>
      </c>
      <c r="F31" s="45">
        <f t="shared" si="3"/>
        <v>139</v>
      </c>
    </row>
    <row r="32" spans="1:6" ht="12.75">
      <c r="A32" s="45" t="s">
        <v>31</v>
      </c>
      <c r="B32" s="45">
        <v>140</v>
      </c>
      <c r="C32" s="45">
        <f t="shared" si="2"/>
        <v>30</v>
      </c>
      <c r="D32" s="45" t="s">
        <v>34</v>
      </c>
      <c r="E32" s="45">
        <v>352</v>
      </c>
      <c r="F32" s="45">
        <f t="shared" si="3"/>
        <v>141</v>
      </c>
    </row>
    <row r="33" spans="1:6" ht="12.75">
      <c r="A33" s="45" t="s">
        <v>35</v>
      </c>
      <c r="B33" s="45">
        <v>175</v>
      </c>
      <c r="C33" s="45">
        <f t="shared" si="2"/>
        <v>65</v>
      </c>
      <c r="D33" s="45" t="s">
        <v>33</v>
      </c>
      <c r="E33" s="45">
        <v>389</v>
      </c>
      <c r="F33" s="45">
        <f t="shared" si="3"/>
        <v>178</v>
      </c>
    </row>
    <row r="34" spans="1:6" ht="12.75">
      <c r="A34" s="45" t="s">
        <v>42</v>
      </c>
      <c r="B34" s="45">
        <v>181</v>
      </c>
      <c r="C34" s="45">
        <f t="shared" si="2"/>
        <v>71</v>
      </c>
      <c r="D34" s="45" t="s">
        <v>42</v>
      </c>
      <c r="E34" s="45">
        <v>12</v>
      </c>
      <c r="F34" s="45">
        <f t="shared" si="3"/>
        <v>199</v>
      </c>
    </row>
    <row r="35" spans="1:6" ht="12.75">
      <c r="A35" s="45" t="s">
        <v>33</v>
      </c>
      <c r="B35" s="45">
        <v>450</v>
      </c>
      <c r="C35" s="45">
        <f t="shared" si="2"/>
        <v>340</v>
      </c>
      <c r="D35" s="45" t="s">
        <v>31</v>
      </c>
      <c r="E35" s="45">
        <v>435</v>
      </c>
      <c r="F35" s="45">
        <f t="shared" si="3"/>
        <v>224</v>
      </c>
    </row>
    <row r="36" spans="1:6" ht="12.75">
      <c r="A36" s="45"/>
      <c r="B36" s="45"/>
      <c r="C36" s="45"/>
      <c r="D36" s="45"/>
      <c r="E36" s="45"/>
      <c r="F36" s="45"/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7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87" t="s">
        <v>15</v>
      </c>
      <c r="B42" s="88"/>
      <c r="C42" s="88"/>
      <c r="D42" s="88"/>
      <c r="E42" s="88"/>
      <c r="F42" s="89"/>
    </row>
    <row r="43" spans="1:6" ht="12.75">
      <c r="A43" s="67" t="s">
        <v>29</v>
      </c>
      <c r="B43" s="68"/>
      <c r="C43" s="69"/>
      <c r="D43" s="67" t="s">
        <v>30</v>
      </c>
      <c r="E43" s="68"/>
      <c r="F43" s="69"/>
    </row>
    <row r="44" spans="1:6" ht="12.75">
      <c r="A44" s="70"/>
      <c r="B44" s="71"/>
      <c r="C44" s="72"/>
      <c r="D44" s="70"/>
      <c r="E44" s="71"/>
      <c r="F44" s="72"/>
    </row>
    <row r="45" spans="1:6" ht="12.75">
      <c r="A45" s="73" t="s">
        <v>47</v>
      </c>
      <c r="B45" s="74"/>
      <c r="C45" s="75"/>
      <c r="D45" s="73" t="s">
        <v>46</v>
      </c>
      <c r="E45" s="79"/>
      <c r="F45" s="80"/>
    </row>
    <row r="46" spans="1:6" ht="12.75">
      <c r="A46" s="76"/>
      <c r="B46" s="77"/>
      <c r="C46" s="78"/>
      <c r="D46" s="81"/>
      <c r="E46" s="82"/>
      <c r="F46" s="83"/>
    </row>
    <row r="47" spans="1:6" ht="12.75">
      <c r="A47" s="84" t="s">
        <v>16</v>
      </c>
      <c r="B47" s="84"/>
      <c r="C47" s="84"/>
      <c r="D47" s="84"/>
      <c r="E47" s="84"/>
      <c r="F47" s="84"/>
    </row>
    <row r="48" spans="1:6" ht="12.75">
      <c r="A48" s="85">
        <v>44773</v>
      </c>
      <c r="B48" s="86"/>
      <c r="C48" s="86"/>
      <c r="D48" s="85">
        <v>44773</v>
      </c>
      <c r="E48" s="86"/>
      <c r="F48" s="86"/>
    </row>
    <row r="49" spans="1:6" ht="12.75">
      <c r="A49" s="86" t="s">
        <v>10</v>
      </c>
      <c r="B49" s="86"/>
      <c r="C49" s="86"/>
      <c r="D49" s="86" t="s">
        <v>11</v>
      </c>
      <c r="E49" s="86"/>
      <c r="F49" s="86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2.75">
      <c r="A51" s="45" t="s">
        <v>31</v>
      </c>
      <c r="B51" s="44">
        <v>1967</v>
      </c>
      <c r="C51" s="44">
        <f>ABS(1967-B51)</f>
        <v>0</v>
      </c>
      <c r="D51" s="45" t="s">
        <v>31</v>
      </c>
      <c r="E51" s="45">
        <v>84</v>
      </c>
      <c r="F51" s="45">
        <f>ABS(83.9-E51)</f>
        <v>0.09999999999999432</v>
      </c>
    </row>
    <row r="52" spans="1:6" ht="12.75">
      <c r="A52" s="90" t="s">
        <v>33</v>
      </c>
      <c r="B52" s="91">
        <v>1967</v>
      </c>
      <c r="C52" s="91">
        <f>ABS(1967-B52)</f>
        <v>0</v>
      </c>
      <c r="D52" s="45" t="s">
        <v>33</v>
      </c>
      <c r="E52" s="45">
        <v>83.5</v>
      </c>
      <c r="F52" s="45">
        <f>ABS(83.9-E52)</f>
        <v>0.4000000000000057</v>
      </c>
    </row>
    <row r="53" spans="1:6" ht="12.75">
      <c r="A53" s="45" t="s">
        <v>49</v>
      </c>
      <c r="B53" s="44">
        <v>1967</v>
      </c>
      <c r="C53" s="44">
        <f>ABS(1967-B53)</f>
        <v>0</v>
      </c>
      <c r="D53" s="31" t="s">
        <v>51</v>
      </c>
      <c r="E53" s="45">
        <v>82.5</v>
      </c>
      <c r="F53" s="45">
        <f>ABS(83.9-E53)</f>
        <v>1.4000000000000057</v>
      </c>
    </row>
    <row r="54" spans="1:6" ht="12.75">
      <c r="A54" s="31" t="s">
        <v>51</v>
      </c>
      <c r="B54" s="32">
        <v>1965</v>
      </c>
      <c r="C54" s="44">
        <f>ABS(1967-B54)</f>
        <v>2</v>
      </c>
      <c r="D54" s="45" t="s">
        <v>48</v>
      </c>
      <c r="E54" s="45">
        <v>82</v>
      </c>
      <c r="F54" s="45">
        <f>ABS(83.9-E54)</f>
        <v>1.9000000000000057</v>
      </c>
    </row>
    <row r="55" spans="1:6" ht="12.75">
      <c r="A55" s="45" t="s">
        <v>52</v>
      </c>
      <c r="B55" s="44">
        <v>1962</v>
      </c>
      <c r="C55" s="44">
        <f>ABS(1967-B55)</f>
        <v>5</v>
      </c>
      <c r="D55" s="45" t="s">
        <v>34</v>
      </c>
      <c r="E55" s="45">
        <v>78.2</v>
      </c>
      <c r="F55" s="45">
        <f>ABS(83.9-E55)</f>
        <v>5.700000000000003</v>
      </c>
    </row>
    <row r="56" spans="1:6" ht="12.75">
      <c r="A56" s="45" t="s">
        <v>48</v>
      </c>
      <c r="B56" s="44">
        <v>1962</v>
      </c>
      <c r="C56" s="44">
        <f>ABS(1967-B56)</f>
        <v>5</v>
      </c>
      <c r="D56" s="45" t="s">
        <v>28</v>
      </c>
      <c r="E56" s="45">
        <v>90</v>
      </c>
      <c r="F56" s="45">
        <f>ABS(83.9-E56)</f>
        <v>6.099999999999994</v>
      </c>
    </row>
    <row r="57" spans="1:6" ht="12.75">
      <c r="A57" s="45" t="s">
        <v>28</v>
      </c>
      <c r="B57" s="44">
        <v>1957</v>
      </c>
      <c r="C57" s="44">
        <f>ABS(1967-B57)</f>
        <v>10</v>
      </c>
      <c r="D57" s="45" t="s">
        <v>52</v>
      </c>
      <c r="E57" s="45">
        <v>90.6</v>
      </c>
      <c r="F57" s="45">
        <f>ABS(83.9-E57)</f>
        <v>6.699999999999989</v>
      </c>
    </row>
    <row r="58" spans="1:6" ht="12.75">
      <c r="A58" s="45" t="s">
        <v>34</v>
      </c>
      <c r="B58" s="44">
        <v>1950</v>
      </c>
      <c r="C58" s="44">
        <f>ABS(1967-B58)</f>
        <v>17</v>
      </c>
      <c r="D58" s="45" t="s">
        <v>50</v>
      </c>
      <c r="E58" s="45">
        <v>76.4</v>
      </c>
      <c r="F58" s="45">
        <f>ABS(83.9-E58)</f>
        <v>7.5</v>
      </c>
    </row>
    <row r="59" spans="1:6" ht="12.75">
      <c r="A59" s="45" t="s">
        <v>50</v>
      </c>
      <c r="B59" s="44">
        <v>1941</v>
      </c>
      <c r="C59" s="44">
        <f>ABS(1967-B59)</f>
        <v>26</v>
      </c>
      <c r="D59" s="45" t="s">
        <v>49</v>
      </c>
      <c r="E59" s="45">
        <v>70</v>
      </c>
      <c r="F59" s="45">
        <f>ABS(83.9-E59)</f>
        <v>13.900000000000006</v>
      </c>
    </row>
    <row r="60" spans="1:6" ht="12.75">
      <c r="A60" s="45"/>
      <c r="B60" s="45"/>
      <c r="C60" s="45"/>
      <c r="D60" s="31"/>
      <c r="E60" s="31"/>
      <c r="F60" s="31"/>
    </row>
    <row r="61" spans="1:6" ht="12.75">
      <c r="A61" s="37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87" t="s">
        <v>15</v>
      </c>
      <c r="B65" s="88"/>
      <c r="C65" s="88"/>
      <c r="D65" s="88"/>
      <c r="E65" s="88"/>
      <c r="F65" s="89"/>
    </row>
    <row r="66" spans="1:6" ht="12.75">
      <c r="A66" s="67" t="s">
        <v>29</v>
      </c>
      <c r="B66" s="68"/>
      <c r="C66" s="69"/>
      <c r="D66" s="67" t="s">
        <v>30</v>
      </c>
      <c r="E66" s="68"/>
      <c r="F66" s="69"/>
    </row>
    <row r="67" spans="1:6" ht="12.75">
      <c r="A67" s="70"/>
      <c r="B67" s="71"/>
      <c r="C67" s="72"/>
      <c r="D67" s="70"/>
      <c r="E67" s="71"/>
      <c r="F67" s="72"/>
    </row>
    <row r="68" spans="1:6" ht="12.75">
      <c r="A68" s="73" t="s">
        <v>54</v>
      </c>
      <c r="B68" s="74"/>
      <c r="C68" s="75"/>
      <c r="D68" s="73" t="s">
        <v>55</v>
      </c>
      <c r="E68" s="79"/>
      <c r="F68" s="80"/>
    </row>
    <row r="69" spans="1:6" ht="12.75">
      <c r="A69" s="76"/>
      <c r="B69" s="77"/>
      <c r="C69" s="78"/>
      <c r="D69" s="81"/>
      <c r="E69" s="82"/>
      <c r="F69" s="83"/>
    </row>
  </sheetData>
  <sheetProtection/>
  <mergeCells count="30"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2022-07-31T21:08:27Z</dcterms:modified>
  <cp:category/>
  <cp:version/>
  <cp:contentType/>
  <cp:contentStatus/>
</cp:coreProperties>
</file>