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<sst xmlns="http://schemas.openxmlformats.org/spreadsheetml/2006/main" count="133" uniqueCount="57">
  <si>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</si>
  <si>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</si>
  <si>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</si>
  <si>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</si>
  <si>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</si>
  <si>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</si>
  <si>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</si>
  <si>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</si>
  <si>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</si>
  <si>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</si>
  <si>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</si>
  <si>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</si>
  <si>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</si>
  <si>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</si>
  <si>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</si>
  <si>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</si>
  <si>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</si>
  <si>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</si>
  <si>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</si>
  <si>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</si>
  <si>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</si>
  <si>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</si>
  <si>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</si>
  <si>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</si>
  <si>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</si>
  <si>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</si>
  <si>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</si>
  <si>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</si>
  <si>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</si>
  <si>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</si>
  <si>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</si>
  <si>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</si>
  <si>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#66</t>
  </si>
  <si>
    <t>POS SNORELERS</t>
  </si>
  <si>
    <t>IN THE CORNER</t>
  </si>
  <si>
    <t>Lost Data</t>
  </si>
  <si>
    <t>TOP 5'S</t>
  </si>
  <si>
    <t>* * * * * * * * * * CLICK ON TAB BELOW FOR BONUS ROUND RESULTS * * * * * * * * *</t>
  </si>
  <si>
    <t>NO NAME</t>
  </si>
  <si>
    <t>SHOW QUIZNESS</t>
  </si>
  <si>
    <t>LAST AGAIN</t>
  </si>
  <si>
    <t>ULTIMATE QUIZBEES</t>
  </si>
  <si>
    <t>DORRIS DYNAMOS</t>
  </si>
  <si>
    <t>CROC AND ROLL</t>
  </si>
  <si>
    <t>FAMOUS FACES</t>
  </si>
  <si>
    <t>LAST AGAIN = 4</t>
  </si>
  <si>
    <r>
      <rPr>
        <b/>
        <sz val="10"/>
        <color indexed="10"/>
        <rFont val="Arial"/>
        <family val="2"/>
      </rPr>
      <t>CHALFONTS, SHOW QUIZNESS</t>
    </r>
    <r>
      <rPr>
        <b/>
        <sz val="10"/>
        <color indexed="17"/>
        <rFont val="Arial"/>
        <family val="2"/>
      </rPr>
      <t xml:space="preserve"> &amp; 4 SMARTIES = 14 POINTS</t>
    </r>
  </si>
  <si>
    <t xml:space="preserve">LAST AGAIN </t>
  </si>
  <si>
    <t>TEAM FORGE</t>
  </si>
  <si>
    <t>ULTIMATE QUIZBEE</t>
  </si>
  <si>
    <t xml:space="preserve">DORRIS SYNAMOS </t>
  </si>
  <si>
    <t>POSH SNORKLERS</t>
  </si>
  <si>
    <t>ALWAYS LAST</t>
  </si>
  <si>
    <t>YORKSHIRE PUDDINGS</t>
  </si>
  <si>
    <t>CROC A BYE BABY</t>
  </si>
  <si>
    <t>croc a bye baby = 6</t>
  </si>
  <si>
    <r>
      <rPr>
        <b/>
        <sz val="10"/>
        <color indexed="17"/>
        <rFont val="Arial"/>
        <family val="2"/>
      </rPr>
      <t>yorkshire pudding</t>
    </r>
    <r>
      <rPr>
        <b/>
        <sz val="10"/>
        <color indexed="10"/>
        <rFont val="Arial"/>
        <family val="2"/>
      </rPr>
      <t xml:space="preserve"> and in the corner= 11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</si>
</sst>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4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2.75">
      <c r="A2" s="50" t="s">
        <v>8</v>
      </c>
      <c r="B2" s="51"/>
      <c r="C2" s="51"/>
      <c r="D2" s="51"/>
      <c r="E2" s="51"/>
      <c r="F2" s="51"/>
      <c r="G2" s="51"/>
      <c r="H2" s="52">
        <v>3</v>
      </c>
      <c r="I2" s="52"/>
      <c r="J2" s="52"/>
      <c r="K2" s="52"/>
      <c r="L2" s="52"/>
      <c r="M2" s="53"/>
      <c r="N2"/>
    </row>
    <row r="3" spans="1:14" ht="12.75" customHeight="1">
      <c r="A3" s="54" t="s">
        <v>0</v>
      </c>
      <c r="B3" s="56" t="s">
        <v>1</v>
      </c>
      <c r="C3" s="28"/>
      <c r="D3" s="58" t="s">
        <v>11</v>
      </c>
      <c r="E3" s="58"/>
      <c r="F3" s="58"/>
      <c r="G3" s="58"/>
      <c r="H3" s="58"/>
      <c r="I3" s="58"/>
      <c r="J3" s="58"/>
      <c r="K3" s="58"/>
      <c r="L3" s="58"/>
      <c r="M3" s="54" t="s">
        <v>2</v>
      </c>
      <c r="N3" s="7" t="s">
        <v>6</v>
      </c>
    </row>
    <row r="4" spans="1:14" ht="12.75">
      <c r="A4" s="55"/>
      <c r="B4" s="57"/>
      <c r="C4" s="29" t="s">
        <v>18</v>
      </c>
      <c r="D4" s="2">
        <v>44906</v>
      </c>
      <c r="E4" s="2">
        <v>44569</v>
      </c>
      <c r="F4" s="2">
        <f aca="true" t="shared" si="0" ref="F4:K4">E4+7</f>
        <v>44576</v>
      </c>
      <c r="G4" s="2">
        <f t="shared" si="0"/>
        <v>44583</v>
      </c>
      <c r="H4" s="2">
        <f t="shared" si="0"/>
        <v>44590</v>
      </c>
      <c r="I4" s="2">
        <f t="shared" si="0"/>
        <v>44597</v>
      </c>
      <c r="J4" s="39">
        <f t="shared" si="0"/>
        <v>44604</v>
      </c>
      <c r="K4" s="2">
        <f t="shared" si="0"/>
        <v>44611</v>
      </c>
      <c r="L4" s="2"/>
      <c r="M4" s="55"/>
      <c r="N4" s="7" t="s">
        <v>7</v>
      </c>
    </row>
    <row r="5" spans="1:14" s="23" customFormat="1" ht="12.75" customHeight="1">
      <c r="A5" s="24">
        <v>1</v>
      </c>
      <c r="B5" s="40" t="s">
        <v>29</v>
      </c>
      <c r="C5" s="21">
        <f>COUNTIF(D5:K5,"&lt;&gt;")</f>
        <v>3</v>
      </c>
      <c r="D5" s="3">
        <v>57</v>
      </c>
      <c r="E5" s="33">
        <v>62.5</v>
      </c>
      <c r="F5" s="24">
        <v>56.5</v>
      </c>
      <c r="G5" s="33"/>
      <c r="H5" s="24"/>
      <c r="I5" s="3"/>
      <c r="J5" s="33"/>
      <c r="K5" s="3"/>
      <c r="L5" s="3"/>
      <c r="M5" s="3">
        <f>SUM(D5:L5)</f>
        <v>176</v>
      </c>
      <c r="N5" s="22">
        <f>M5/C5</f>
        <v>58.666666666666664</v>
      </c>
    </row>
    <row r="6" spans="1:14" s="23" customFormat="1" ht="12.75">
      <c r="A6" s="24">
        <f aca="true" t="shared" si="1" ref="A6:A17">A5+1</f>
        <v>2</v>
      </c>
      <c r="B6" s="41" t="s">
        <v>30</v>
      </c>
      <c r="C6" s="21">
        <f>COUNTIF(D6:K6,"&lt;&gt;")</f>
        <v>3</v>
      </c>
      <c r="D6" s="3">
        <v>61.5</v>
      </c>
      <c r="E6" s="33">
        <v>55.5</v>
      </c>
      <c r="F6" s="37">
        <v>56</v>
      </c>
      <c r="G6" s="33"/>
      <c r="H6" s="24"/>
      <c r="I6" s="3"/>
      <c r="J6" s="33"/>
      <c r="K6" s="3"/>
      <c r="L6" s="3"/>
      <c r="M6" s="3">
        <f>SUM(D6:L6)</f>
        <v>173</v>
      </c>
      <c r="N6" s="22">
        <f>M6/C6</f>
        <v>57.666666666666664</v>
      </c>
    </row>
    <row r="7" spans="1:14" s="23" customFormat="1" ht="12.75">
      <c r="A7" s="24">
        <f t="shared" si="1"/>
        <v>3</v>
      </c>
      <c r="B7" s="41" t="s">
        <v>31</v>
      </c>
      <c r="C7" s="21">
        <f>COUNTIF(D7:K7,"&lt;&gt;")</f>
        <v>3</v>
      </c>
      <c r="D7" s="3">
        <v>60.5</v>
      </c>
      <c r="E7" s="33">
        <v>53.5</v>
      </c>
      <c r="F7" s="24">
        <v>50</v>
      </c>
      <c r="G7" s="33"/>
      <c r="H7" s="24"/>
      <c r="I7" s="3"/>
      <c r="J7" s="33"/>
      <c r="K7" s="3"/>
      <c r="L7" s="3"/>
      <c r="M7" s="3">
        <f>SUM(D7:L7)</f>
        <v>164</v>
      </c>
      <c r="N7" s="22">
        <f>M7/C7</f>
        <v>54.666666666666664</v>
      </c>
    </row>
    <row r="8" spans="1:14" s="23" customFormat="1" ht="12" customHeight="1">
      <c r="A8" s="24">
        <f t="shared" si="1"/>
        <v>4</v>
      </c>
      <c r="B8" s="41" t="s">
        <v>34</v>
      </c>
      <c r="C8" s="21">
        <f>COUNTIF(D8:K8,"&lt;&gt;")</f>
        <v>3</v>
      </c>
      <c r="D8" s="3">
        <v>56</v>
      </c>
      <c r="E8" s="33">
        <v>50</v>
      </c>
      <c r="F8" s="24">
        <v>57</v>
      </c>
      <c r="G8" s="33"/>
      <c r="H8" s="24"/>
      <c r="I8" s="3"/>
      <c r="J8" s="33"/>
      <c r="K8" s="3"/>
      <c r="L8" s="3"/>
      <c r="M8" s="3">
        <f>SUM(D8:L8)</f>
        <v>163</v>
      </c>
      <c r="N8" s="22">
        <f>M8/C8</f>
        <v>54.333333333333336</v>
      </c>
    </row>
    <row r="9" spans="1:14" s="23" customFormat="1" ht="12.75">
      <c r="A9" s="24">
        <f t="shared" si="1"/>
        <v>5</v>
      </c>
      <c r="B9" s="30" t="s">
        <v>43</v>
      </c>
      <c r="C9" s="21">
        <f>COUNTIF(D9:K9,"&lt;&gt;")</f>
        <v>2</v>
      </c>
      <c r="D9" s="3"/>
      <c r="E9" s="33">
        <v>44</v>
      </c>
      <c r="F9" s="24">
        <v>46</v>
      </c>
      <c r="G9" s="33"/>
      <c r="H9" s="24"/>
      <c r="I9" s="3"/>
      <c r="J9" s="33"/>
      <c r="K9" s="3"/>
      <c r="L9" s="3"/>
      <c r="M9" s="3">
        <f>SUM(D9:L9)</f>
        <v>90</v>
      </c>
      <c r="N9" s="22">
        <f>M9/C9</f>
        <v>45</v>
      </c>
    </row>
    <row r="10" spans="1:14" s="23" customFormat="1" ht="12.75">
      <c r="A10" s="24">
        <f t="shared" si="1"/>
        <v>6</v>
      </c>
      <c r="B10" s="46" t="s">
        <v>39</v>
      </c>
      <c r="C10" s="21">
        <f>COUNTIF(D10:K10,"&lt;&gt;")</f>
        <v>1</v>
      </c>
      <c r="D10" s="32"/>
      <c r="E10" s="33">
        <v>58</v>
      </c>
      <c r="F10" s="24"/>
      <c r="G10" s="33"/>
      <c r="H10" s="24"/>
      <c r="I10" s="3"/>
      <c r="J10" s="33"/>
      <c r="K10" s="3"/>
      <c r="L10" s="3"/>
      <c r="M10" s="3">
        <f>SUM(D10:L10)</f>
        <v>58</v>
      </c>
      <c r="N10" s="22">
        <f aca="true" t="shared" si="2" ref="N10:N17">M10/C10</f>
        <v>58</v>
      </c>
    </row>
    <row r="11" spans="1:14" s="23" customFormat="1" ht="12.75">
      <c r="A11" s="24">
        <f t="shared" si="1"/>
        <v>7</v>
      </c>
      <c r="B11" s="31" t="s">
        <v>50</v>
      </c>
      <c r="C11" s="21">
        <f>COUNTIF(D11:K11,"&lt;&gt;")</f>
        <v>1</v>
      </c>
      <c r="D11" s="32"/>
      <c r="E11" s="33">
        <v>55.5</v>
      </c>
      <c r="F11" s="24"/>
      <c r="G11" s="33"/>
      <c r="H11" s="24"/>
      <c r="I11" s="3"/>
      <c r="J11" s="33"/>
      <c r="K11" s="3"/>
      <c r="L11" s="3"/>
      <c r="M11" s="3">
        <f>SUM(D11:L11)</f>
        <v>55.5</v>
      </c>
      <c r="N11" s="22">
        <f t="shared" si="2"/>
        <v>55.5</v>
      </c>
    </row>
    <row r="12" spans="1:14" s="23" customFormat="1" ht="12.75">
      <c r="A12" s="24">
        <f t="shared" si="1"/>
        <v>8</v>
      </c>
      <c r="B12" s="31" t="s">
        <v>53</v>
      </c>
      <c r="C12" s="21">
        <f>COUNTIF(D12:K12,"&lt;&gt;")</f>
        <v>1</v>
      </c>
      <c r="D12" s="3"/>
      <c r="E12" s="33"/>
      <c r="F12" s="24">
        <v>52.5</v>
      </c>
      <c r="G12" s="33"/>
      <c r="H12" s="24"/>
      <c r="I12" s="3"/>
      <c r="J12" s="33"/>
      <c r="K12" s="3"/>
      <c r="L12" s="3"/>
      <c r="M12" s="3">
        <f>SUM(D12:L12)</f>
        <v>52.5</v>
      </c>
      <c r="N12" s="22">
        <f t="shared" si="2"/>
        <v>52.5</v>
      </c>
    </row>
    <row r="13" spans="1:14" s="23" customFormat="1" ht="12.75">
      <c r="A13" s="24">
        <f t="shared" si="1"/>
        <v>9</v>
      </c>
      <c r="B13" s="41" t="s">
        <v>51</v>
      </c>
      <c r="C13" s="21">
        <f>COUNTIF(D13:K13,"&lt;&gt;")</f>
        <v>1</v>
      </c>
      <c r="D13" s="3">
        <v>47</v>
      </c>
      <c r="E13" s="33"/>
      <c r="F13" s="24"/>
      <c r="G13" s="33"/>
      <c r="H13" s="24"/>
      <c r="I13" s="3"/>
      <c r="J13" s="33"/>
      <c r="K13" s="3"/>
      <c r="L13" s="3"/>
      <c r="M13" s="3">
        <f>SUM(D13:L13)</f>
        <v>47</v>
      </c>
      <c r="N13" s="22">
        <f t="shared" si="2"/>
        <v>47</v>
      </c>
    </row>
    <row r="14" spans="1:14" s="23" customFormat="1" ht="12.75">
      <c r="A14" s="24">
        <f t="shared" si="1"/>
        <v>10</v>
      </c>
      <c r="B14" s="31" t="s">
        <v>49</v>
      </c>
      <c r="C14" s="21">
        <f>COUNTIF(D14:K14,"&lt;&gt;")</f>
        <v>1</v>
      </c>
      <c r="D14" s="32"/>
      <c r="E14" s="33">
        <v>47</v>
      </c>
      <c r="F14" s="24"/>
      <c r="G14" s="33"/>
      <c r="H14" s="24"/>
      <c r="I14" s="3"/>
      <c r="J14" s="33"/>
      <c r="K14" s="3"/>
      <c r="L14" s="3"/>
      <c r="M14" s="3">
        <f>SUM(D14:L14)</f>
        <v>47</v>
      </c>
      <c r="N14" s="22">
        <f>M14/C14</f>
        <v>47</v>
      </c>
    </row>
    <row r="15" spans="1:14" s="23" customFormat="1" ht="12.75">
      <c r="A15" s="24">
        <f t="shared" si="1"/>
        <v>11</v>
      </c>
      <c r="B15" s="31" t="s">
        <v>48</v>
      </c>
      <c r="C15" s="21">
        <f>COUNTIF(D15:K15,"&lt;&gt;")</f>
        <v>1</v>
      </c>
      <c r="D15" s="3"/>
      <c r="E15" s="33">
        <v>44</v>
      </c>
      <c r="F15" s="24"/>
      <c r="G15" s="33"/>
      <c r="H15" s="24"/>
      <c r="I15" s="3"/>
      <c r="J15" s="33"/>
      <c r="K15" s="3"/>
      <c r="L15" s="3"/>
      <c r="M15" s="3">
        <f>SUM(D15:L15)</f>
        <v>44</v>
      </c>
      <c r="N15" s="22">
        <f>M15/C15</f>
        <v>44</v>
      </c>
    </row>
    <row r="16" spans="1:14" s="23" customFormat="1" ht="12.75">
      <c r="A16" s="24">
        <f t="shared" si="1"/>
        <v>12</v>
      </c>
      <c r="B16" s="31" t="s">
        <v>52</v>
      </c>
      <c r="C16" s="21">
        <f>COUNTIF(D16:K16,"&lt;&gt;")</f>
        <v>1</v>
      </c>
      <c r="D16" s="3"/>
      <c r="E16" s="33"/>
      <c r="F16" s="24">
        <v>35.5</v>
      </c>
      <c r="G16" s="33"/>
      <c r="H16" s="24"/>
      <c r="I16" s="3"/>
      <c r="J16" s="33"/>
      <c r="K16" s="3"/>
      <c r="L16" s="3"/>
      <c r="M16" s="3">
        <f>SUM(D16:L16)</f>
        <v>35.5</v>
      </c>
      <c r="N16" s="22">
        <f t="shared" si="2"/>
        <v>35.5</v>
      </c>
    </row>
    <row r="17" spans="1:14" s="23" customFormat="1" ht="12.75">
      <c r="A17" s="24">
        <f t="shared" si="1"/>
        <v>13</v>
      </c>
      <c r="B17" s="41" t="s">
        <v>47</v>
      </c>
      <c r="C17" s="21">
        <f>COUNTIF(D17:K17,"&lt;&gt;")</f>
        <v>1</v>
      </c>
      <c r="D17" s="32"/>
      <c r="E17" s="33">
        <v>29.5</v>
      </c>
      <c r="F17" s="24"/>
      <c r="G17" s="33"/>
      <c r="H17" s="24"/>
      <c r="I17" s="3"/>
      <c r="J17" s="33"/>
      <c r="K17" s="3"/>
      <c r="L17" s="3"/>
      <c r="M17" s="3">
        <f>SUM(D17:L17)</f>
        <v>29.5</v>
      </c>
      <c r="N17" s="22">
        <f t="shared" si="2"/>
        <v>29.5</v>
      </c>
    </row>
    <row r="18" spans="1:14" ht="12.75">
      <c r="A18" s="62" t="s">
        <v>37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1:14" ht="12.7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2.75">
      <c r="A20" s="61" t="s">
        <v>3</v>
      </c>
      <c r="B20" s="60" t="s">
        <v>5</v>
      </c>
      <c r="C20" s="27" t="s">
        <v>7</v>
      </c>
      <c r="D20" s="7">
        <f>SUM(D5:D17)/D22</f>
        <v>56.4</v>
      </c>
      <c r="E20" s="7">
        <f>SUM(E5:E17)/E22</f>
        <v>49.95</v>
      </c>
      <c r="F20" s="7">
        <f>SUM(F5:F17)/F22</f>
        <v>50.5</v>
      </c>
      <c r="G20" s="34"/>
      <c r="H20" s="7"/>
      <c r="I20" s="7"/>
      <c r="J20" s="33"/>
      <c r="K20" s="7"/>
      <c r="L20" s="7"/>
      <c r="M20" s="4"/>
      <c r="N20" s="13"/>
    </row>
    <row r="21" spans="1:14" ht="12.75">
      <c r="A21" s="61"/>
      <c r="B21" s="60"/>
      <c r="C21" s="27" t="s">
        <v>19</v>
      </c>
      <c r="D21" s="7">
        <f>MAX(D5:D17)</f>
        <v>61.5</v>
      </c>
      <c r="E21" s="7">
        <f>MAX(E5:E17)</f>
        <v>62.5</v>
      </c>
      <c r="F21" s="7">
        <f>MAX(F5:F17)</f>
        <v>57</v>
      </c>
      <c r="G21" s="34"/>
      <c r="H21" s="7"/>
      <c r="I21" s="7"/>
      <c r="J21" s="33"/>
      <c r="K21" s="7"/>
      <c r="L21" s="7"/>
      <c r="M21" s="11"/>
      <c r="N21" s="12"/>
    </row>
    <row r="22" spans="1:14" ht="12.75">
      <c r="A22" s="61"/>
      <c r="B22" s="60"/>
      <c r="C22" s="27" t="s">
        <v>6</v>
      </c>
      <c r="D22" s="9">
        <f>COUNTIF(D5:D17,"&lt;&gt;")</f>
        <v>5</v>
      </c>
      <c r="E22" s="9">
        <f>COUNTIF(E5:E17,"&lt;&gt;")</f>
        <v>10</v>
      </c>
      <c r="F22" s="9">
        <f>COUNTIF(F5:F17,"&lt;&gt;")</f>
        <v>7</v>
      </c>
      <c r="G22" s="35"/>
      <c r="H22" s="9"/>
      <c r="I22" s="9"/>
      <c r="J22" s="33"/>
      <c r="K22" s="9"/>
      <c r="L22" s="9"/>
      <c r="M22" s="13"/>
      <c r="N22" s="12"/>
    </row>
    <row r="23" spans="1:14" ht="12.75">
      <c r="A23" s="61"/>
      <c r="B23" s="59" t="s">
        <v>4</v>
      </c>
      <c r="C23" s="26" t="s">
        <v>20</v>
      </c>
      <c r="D23" s="6" t="s">
        <v>16</v>
      </c>
      <c r="E23" s="6" t="s">
        <v>16</v>
      </c>
      <c r="F23" s="6" t="s">
        <v>16</v>
      </c>
      <c r="G23" s="36"/>
      <c r="H23" s="6"/>
      <c r="I23" s="6"/>
      <c r="J23" s="33"/>
      <c r="K23" s="6"/>
      <c r="L23" s="6"/>
      <c r="M23" s="14"/>
      <c r="N23" s="12"/>
    </row>
    <row r="24" spans="1:14" ht="12.75">
      <c r="A24" s="61"/>
      <c r="B24" s="59"/>
      <c r="C24" s="26" t="s">
        <v>21</v>
      </c>
      <c r="D24" s="6" t="s">
        <v>25</v>
      </c>
      <c r="E24" s="6" t="s">
        <v>25</v>
      </c>
      <c r="F24" s="6" t="s">
        <v>25</v>
      </c>
      <c r="G24" s="36"/>
      <c r="H24" s="6"/>
      <c r="I24" s="6"/>
      <c r="J24" s="33"/>
      <c r="K24" s="6"/>
      <c r="L24" s="18"/>
      <c r="M24" s="15"/>
      <c r="N24" s="16"/>
    </row>
    <row r="25" spans="1:14" ht="12.75">
      <c r="A25" s="61"/>
      <c r="B25" s="59"/>
      <c r="C25" s="26" t="s">
        <v>22</v>
      </c>
      <c r="D25" s="38" t="s">
        <v>36</v>
      </c>
      <c r="E25" s="38" t="s">
        <v>44</v>
      </c>
      <c r="F25" s="38" t="s">
        <v>44</v>
      </c>
      <c r="G25" s="36"/>
      <c r="H25" s="6"/>
      <c r="I25" s="6"/>
      <c r="J25" s="33"/>
      <c r="K25" s="6"/>
      <c r="L25" s="6"/>
      <c r="M25" s="15"/>
      <c r="N25" s="16"/>
    </row>
    <row r="26" spans="1:14" ht="12.75" customHeight="1">
      <c r="A26" s="61"/>
      <c r="B26" s="59"/>
      <c r="C26" s="26" t="s">
        <v>23</v>
      </c>
      <c r="D26" s="6" t="s">
        <v>26</v>
      </c>
      <c r="E26" s="6" t="s">
        <v>26</v>
      </c>
      <c r="F26" s="6" t="s">
        <v>26</v>
      </c>
      <c r="G26" s="36"/>
      <c r="H26" s="6"/>
      <c r="I26" s="6"/>
      <c r="J26" s="33"/>
      <c r="K26" s="6"/>
      <c r="L26" s="18"/>
      <c r="M26" s="15"/>
      <c r="N26" s="16"/>
    </row>
    <row r="27" spans="1:14" s="5" customFormat="1" ht="12.75" customHeight="1">
      <c r="A27" s="61"/>
      <c r="B27" s="59"/>
      <c r="C27" s="26" t="s">
        <v>24</v>
      </c>
      <c r="D27" s="6" t="s">
        <v>17</v>
      </c>
      <c r="E27" s="6" t="s">
        <v>17</v>
      </c>
      <c r="F27" s="6" t="s">
        <v>17</v>
      </c>
      <c r="G27" s="36"/>
      <c r="H27" s="6"/>
      <c r="I27" s="6"/>
      <c r="J27" s="33"/>
      <c r="K27" s="6"/>
      <c r="L27" s="6"/>
      <c r="M27" s="15"/>
      <c r="N27" s="16"/>
    </row>
    <row r="28" spans="1:14" s="8" customFormat="1" ht="12.75">
      <c r="A28" s="19"/>
      <c r="B28" s="4"/>
      <c r="C28" s="4"/>
      <c r="D28" s="20">
        <v>20</v>
      </c>
      <c r="E28" s="20">
        <v>36</v>
      </c>
      <c r="F28" s="20">
        <v>27</v>
      </c>
      <c r="G28" s="20"/>
      <c r="H28" s="17"/>
      <c r="I28" s="17"/>
      <c r="J28" s="17"/>
      <c r="K28" s="17"/>
      <c r="L28" s="17"/>
      <c r="M28" s="15"/>
      <c r="N28" s="16"/>
    </row>
    <row r="29" spans="1:14" s="10" customFormat="1" ht="12.75">
      <c r="A29" s="4"/>
      <c r="B29" s="4"/>
      <c r="C29" s="4"/>
      <c r="D29" s="1"/>
      <c r="E29" s="1"/>
      <c r="F29" s="1"/>
      <c r="G29" s="1"/>
      <c r="H29" s="1"/>
      <c r="I29" s="1"/>
      <c r="J29" s="1"/>
      <c r="K29" s="1"/>
      <c r="L29" s="1"/>
      <c r="M29"/>
      <c r="N29" s="8"/>
    </row>
    <row r="30" ht="11.25" customHeight="1"/>
    <row r="32" ht="12.75">
      <c r="O32" s="8"/>
    </row>
  </sheetData>
  <sheetProtection/>
  <mergeCells count="11">
    <mergeCell ref="B23:B27"/>
    <mergeCell ref="B20:B22"/>
    <mergeCell ref="A20:A27"/>
    <mergeCell ref="A18:N19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="97" zoomScaleNormal="97" zoomScalePageLayoutView="0" workbookViewId="0" topLeftCell="A30">
      <selection activeCell="D43" sqref="D43:F4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5" t="s">
        <v>15</v>
      </c>
      <c r="B1" s="85"/>
      <c r="C1" s="85"/>
      <c r="D1" s="85"/>
      <c r="E1" s="85"/>
      <c r="F1" s="85"/>
    </row>
    <row r="2" spans="1:6" ht="13.5" customHeight="1">
      <c r="A2" s="86">
        <v>44906</v>
      </c>
      <c r="B2" s="87"/>
      <c r="C2" s="87"/>
      <c r="D2" s="86">
        <v>44906</v>
      </c>
      <c r="E2" s="87"/>
      <c r="F2" s="87"/>
    </row>
    <row r="3" spans="1:6" ht="13.5" customHeight="1">
      <c r="A3" s="87" t="s">
        <v>9</v>
      </c>
      <c r="B3" s="87"/>
      <c r="C3" s="87"/>
      <c r="D3" s="87" t="s">
        <v>10</v>
      </c>
      <c r="E3" s="87"/>
      <c r="F3" s="87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6" ht="12.75" customHeight="1">
      <c r="A5" s="40" t="s">
        <v>29</v>
      </c>
      <c r="B5" s="43">
        <v>0</v>
      </c>
      <c r="C5" s="42">
        <f>ABS(1843-B5)</f>
        <v>1843</v>
      </c>
      <c r="D5" s="40" t="s">
        <v>29</v>
      </c>
      <c r="E5" s="41">
        <v>0</v>
      </c>
      <c r="F5" s="40">
        <f>ABS(76-E5)</f>
        <v>76</v>
      </c>
    </row>
    <row r="6" spans="1:6" ht="15">
      <c r="A6" s="41" t="s">
        <v>31</v>
      </c>
      <c r="B6" s="43">
        <v>0</v>
      </c>
      <c r="C6" s="42">
        <f>ABS(1843-B6)</f>
        <v>1843</v>
      </c>
      <c r="D6" s="41" t="s">
        <v>31</v>
      </c>
      <c r="E6" s="41">
        <v>0</v>
      </c>
      <c r="F6" s="40">
        <f>ABS(76-E6)</f>
        <v>76</v>
      </c>
    </row>
    <row r="7" spans="1:6" ht="15">
      <c r="A7" s="41" t="s">
        <v>30</v>
      </c>
      <c r="B7" s="43">
        <v>0</v>
      </c>
      <c r="C7" s="42">
        <f>ABS(1843-B7)</f>
        <v>1843</v>
      </c>
      <c r="D7" s="41" t="s">
        <v>30</v>
      </c>
      <c r="E7" s="40">
        <v>0</v>
      </c>
      <c r="F7" s="40">
        <f>ABS(76-E7)</f>
        <v>76</v>
      </c>
    </row>
    <row r="8" spans="1:6" ht="15">
      <c r="A8" s="41" t="s">
        <v>34</v>
      </c>
      <c r="B8" s="42">
        <v>0</v>
      </c>
      <c r="C8" s="42">
        <f>ABS(1843-B8)</f>
        <v>1843</v>
      </c>
      <c r="D8" s="41" t="s">
        <v>34</v>
      </c>
      <c r="E8" s="41">
        <v>0</v>
      </c>
      <c r="F8" s="40">
        <f>ABS(76-E8)</f>
        <v>76</v>
      </c>
    </row>
    <row r="9" spans="1:6" ht="15">
      <c r="A9" s="41" t="s">
        <v>33</v>
      </c>
      <c r="B9" s="43">
        <v>0</v>
      </c>
      <c r="C9" s="42">
        <f>ABS(1843-B9)</f>
        <v>1843</v>
      </c>
      <c r="D9" s="41" t="s">
        <v>33</v>
      </c>
      <c r="E9" s="41">
        <v>0</v>
      </c>
      <c r="F9" s="40">
        <f>ABS(76-E9)</f>
        <v>76</v>
      </c>
    </row>
    <row r="10" spans="1:6" ht="15">
      <c r="A10" s="41"/>
      <c r="B10" s="43"/>
      <c r="C10" s="42"/>
      <c r="D10" s="41"/>
      <c r="E10" s="41"/>
      <c r="F10" s="40"/>
    </row>
    <row r="11" spans="1:6" ht="15">
      <c r="A11" s="41"/>
      <c r="B11" s="43"/>
      <c r="C11" s="42"/>
      <c r="D11" s="41"/>
      <c r="E11" s="41"/>
      <c r="F11" s="40"/>
    </row>
    <row r="12" spans="1:6" ht="15">
      <c r="A12" s="40"/>
      <c r="B12" s="42"/>
      <c r="C12" s="42"/>
      <c r="D12" s="41"/>
      <c r="E12" s="41"/>
      <c r="F12" s="40"/>
    </row>
    <row r="13" spans="1:6" ht="15">
      <c r="A13" s="41"/>
      <c r="B13" s="43"/>
      <c r="C13" s="42"/>
      <c r="D13" s="41"/>
      <c r="E13" s="41"/>
      <c r="F13" s="40"/>
    </row>
    <row r="14" spans="1:6" ht="15">
      <c r="A14" s="41"/>
      <c r="B14" s="43"/>
      <c r="C14" s="42"/>
      <c r="D14" s="41"/>
      <c r="E14" s="40"/>
      <c r="F14" s="40"/>
    </row>
    <row r="15" spans="1:6" ht="12.75">
      <c r="A15" s="88" t="s">
        <v>14</v>
      </c>
      <c r="B15" s="89"/>
      <c r="C15" s="89"/>
      <c r="D15" s="89"/>
      <c r="E15" s="89"/>
      <c r="F15" s="90"/>
    </row>
    <row r="16" spans="1:6" ht="12.75">
      <c r="A16" s="68" t="s">
        <v>27</v>
      </c>
      <c r="B16" s="69"/>
      <c r="C16" s="70"/>
      <c r="D16" s="68" t="s">
        <v>28</v>
      </c>
      <c r="E16" s="69"/>
      <c r="F16" s="70"/>
    </row>
    <row r="17" spans="1:6" ht="12.75">
      <c r="A17" s="71"/>
      <c r="B17" s="72"/>
      <c r="C17" s="73"/>
      <c r="D17" s="71"/>
      <c r="E17" s="72"/>
      <c r="F17" s="73"/>
    </row>
    <row r="18" spans="1:6" ht="12.75">
      <c r="A18" s="74" t="s">
        <v>35</v>
      </c>
      <c r="B18" s="75"/>
      <c r="C18" s="76"/>
      <c r="D18" s="74" t="s">
        <v>35</v>
      </c>
      <c r="E18" s="80"/>
      <c r="F18" s="81"/>
    </row>
    <row r="19" spans="1:6" ht="12.75">
      <c r="A19" s="77"/>
      <c r="B19" s="78"/>
      <c r="C19" s="79"/>
      <c r="D19" s="82"/>
      <c r="E19" s="83"/>
      <c r="F19" s="84"/>
    </row>
    <row r="20" spans="1:6" ht="12.75">
      <c r="A20" s="85" t="s">
        <v>15</v>
      </c>
      <c r="B20" s="85"/>
      <c r="C20" s="85"/>
      <c r="D20" s="85"/>
      <c r="E20" s="85"/>
      <c r="F20" s="85"/>
    </row>
    <row r="21" spans="1:6" ht="12.75">
      <c r="A21" s="86">
        <v>44934</v>
      </c>
      <c r="B21" s="87"/>
      <c r="C21" s="87"/>
      <c r="D21" s="86">
        <v>44934</v>
      </c>
      <c r="E21" s="87"/>
      <c r="F21" s="87"/>
    </row>
    <row r="22" spans="1:6" ht="12.75">
      <c r="A22" s="87" t="s">
        <v>9</v>
      </c>
      <c r="B22" s="87"/>
      <c r="C22" s="87"/>
      <c r="D22" s="87" t="s">
        <v>10</v>
      </c>
      <c r="E22" s="87"/>
      <c r="F22" s="87"/>
    </row>
    <row r="23" spans="1:6" ht="12.75">
      <c r="A23" s="25" t="s">
        <v>1</v>
      </c>
      <c r="B23" s="25" t="s">
        <v>12</v>
      </c>
      <c r="C23" s="25" t="s">
        <v>13</v>
      </c>
      <c r="D23" s="25"/>
      <c r="E23" s="25" t="s">
        <v>12</v>
      </c>
      <c r="F23" s="25" t="s">
        <v>13</v>
      </c>
    </row>
    <row r="24" spans="1:6" ht="15">
      <c r="A24" s="44" t="s">
        <v>41</v>
      </c>
      <c r="B24" s="45">
        <v>1998</v>
      </c>
      <c r="C24" s="45">
        <f aca="true" t="shared" si="0" ref="C24:C33">ABS(1998-B24)</f>
        <v>0</v>
      </c>
      <c r="D24" s="44" t="s">
        <v>41</v>
      </c>
      <c r="E24" s="44">
        <v>1985</v>
      </c>
      <c r="F24" s="44">
        <f aca="true" t="shared" si="1" ref="F24:F33">ABS(1986-E24)</f>
        <v>1</v>
      </c>
    </row>
    <row r="25" spans="1:6" ht="15">
      <c r="A25" s="41" t="s">
        <v>34</v>
      </c>
      <c r="B25" s="42">
        <v>1997</v>
      </c>
      <c r="C25" s="42">
        <f t="shared" si="0"/>
        <v>1</v>
      </c>
      <c r="D25" s="40" t="s">
        <v>29</v>
      </c>
      <c r="E25" s="40">
        <v>1984</v>
      </c>
      <c r="F25" s="40">
        <f t="shared" si="1"/>
        <v>2</v>
      </c>
    </row>
    <row r="26" spans="1:6" ht="15">
      <c r="A26" s="40" t="s">
        <v>29</v>
      </c>
      <c r="B26" s="43">
        <v>1995</v>
      </c>
      <c r="C26" s="42">
        <f t="shared" si="0"/>
        <v>3</v>
      </c>
      <c r="D26" s="41" t="s">
        <v>34</v>
      </c>
      <c r="E26" s="41">
        <v>1989</v>
      </c>
      <c r="F26" s="40">
        <f t="shared" si="1"/>
        <v>3</v>
      </c>
    </row>
    <row r="27" spans="1:6" ht="15">
      <c r="A27" s="41" t="s">
        <v>43</v>
      </c>
      <c r="B27" s="43">
        <v>1995</v>
      </c>
      <c r="C27" s="42">
        <f t="shared" si="0"/>
        <v>3</v>
      </c>
      <c r="D27" s="41" t="s">
        <v>42</v>
      </c>
      <c r="E27" s="41">
        <v>1989</v>
      </c>
      <c r="F27" s="40">
        <f t="shared" si="1"/>
        <v>3</v>
      </c>
    </row>
    <row r="28" spans="1:6" ht="15">
      <c r="A28" s="40" t="s">
        <v>40</v>
      </c>
      <c r="B28" s="42">
        <v>2005</v>
      </c>
      <c r="C28" s="42">
        <f t="shared" si="0"/>
        <v>7</v>
      </c>
      <c r="D28" s="41" t="s">
        <v>38</v>
      </c>
      <c r="E28" s="41">
        <v>1989</v>
      </c>
      <c r="F28" s="40">
        <f t="shared" si="1"/>
        <v>3</v>
      </c>
    </row>
    <row r="29" spans="1:6" ht="15">
      <c r="A29" s="41" t="s">
        <v>42</v>
      </c>
      <c r="B29" s="43">
        <v>1990</v>
      </c>
      <c r="C29" s="42">
        <f t="shared" si="0"/>
        <v>8</v>
      </c>
      <c r="D29" s="41" t="s">
        <v>43</v>
      </c>
      <c r="E29" s="41">
        <v>1990</v>
      </c>
      <c r="F29" s="40">
        <f t="shared" si="1"/>
        <v>4</v>
      </c>
    </row>
    <row r="30" spans="1:6" ht="15">
      <c r="A30" s="41" t="s">
        <v>39</v>
      </c>
      <c r="B30" s="43">
        <v>1987</v>
      </c>
      <c r="C30" s="42">
        <f t="shared" si="0"/>
        <v>11</v>
      </c>
      <c r="D30" s="40" t="s">
        <v>40</v>
      </c>
      <c r="E30" s="41">
        <v>1979</v>
      </c>
      <c r="F30" s="40">
        <f t="shared" si="1"/>
        <v>7</v>
      </c>
    </row>
    <row r="31" spans="1:6" ht="15">
      <c r="A31" s="41" t="s">
        <v>38</v>
      </c>
      <c r="B31" s="43">
        <v>1986</v>
      </c>
      <c r="C31" s="42">
        <f t="shared" si="0"/>
        <v>12</v>
      </c>
      <c r="D31" s="41" t="s">
        <v>39</v>
      </c>
      <c r="E31" s="41">
        <v>1979</v>
      </c>
      <c r="F31" s="40">
        <f t="shared" si="1"/>
        <v>7</v>
      </c>
    </row>
    <row r="32" spans="1:6" ht="15">
      <c r="A32" s="41" t="s">
        <v>30</v>
      </c>
      <c r="B32" s="43">
        <v>1984</v>
      </c>
      <c r="C32" s="42">
        <f t="shared" si="0"/>
        <v>14</v>
      </c>
      <c r="D32" s="41" t="s">
        <v>30</v>
      </c>
      <c r="E32" s="40">
        <v>1976</v>
      </c>
      <c r="F32" s="40">
        <f t="shared" si="1"/>
        <v>10</v>
      </c>
    </row>
    <row r="33" spans="1:6" ht="15">
      <c r="A33" s="41" t="s">
        <v>31</v>
      </c>
      <c r="B33" s="43">
        <v>1981</v>
      </c>
      <c r="C33" s="42">
        <f t="shared" si="0"/>
        <v>17</v>
      </c>
      <c r="D33" s="41" t="s">
        <v>31</v>
      </c>
      <c r="E33" s="41">
        <v>1975</v>
      </c>
      <c r="F33" s="40">
        <f t="shared" si="1"/>
        <v>11</v>
      </c>
    </row>
    <row r="34" spans="1:6" ht="12.75">
      <c r="A34" s="88" t="s">
        <v>14</v>
      </c>
      <c r="B34" s="89"/>
      <c r="C34" s="89"/>
      <c r="D34" s="89"/>
      <c r="E34" s="89"/>
      <c r="F34" s="90"/>
    </row>
    <row r="35" spans="1:6" ht="12.75">
      <c r="A35" s="68" t="s">
        <v>27</v>
      </c>
      <c r="B35" s="69"/>
      <c r="C35" s="70"/>
      <c r="D35" s="68" t="s">
        <v>28</v>
      </c>
      <c r="E35" s="69"/>
      <c r="F35" s="70"/>
    </row>
    <row r="36" spans="1:6" ht="12.75">
      <c r="A36" s="71"/>
      <c r="B36" s="72"/>
      <c r="C36" s="73"/>
      <c r="D36" s="71"/>
      <c r="E36" s="72"/>
      <c r="F36" s="73"/>
    </row>
    <row r="37" spans="1:6" ht="12.75">
      <c r="A37" s="74" t="s">
        <v>46</v>
      </c>
      <c r="B37" s="75"/>
      <c r="C37" s="76"/>
      <c r="D37" s="74" t="s">
        <v>45</v>
      </c>
      <c r="E37" s="80"/>
      <c r="F37" s="81"/>
    </row>
    <row r="38" spans="1:6" ht="12.75">
      <c r="A38" s="77"/>
      <c r="B38" s="78"/>
      <c r="C38" s="79"/>
      <c r="D38" s="82"/>
      <c r="E38" s="83"/>
      <c r="F38" s="84"/>
    </row>
    <row r="39" spans="1:6" ht="12.75">
      <c r="A39" s="85" t="s">
        <v>15</v>
      </c>
      <c r="B39" s="85"/>
      <c r="C39" s="85"/>
      <c r="D39" s="85"/>
      <c r="E39" s="85"/>
      <c r="F39" s="85"/>
    </row>
    <row r="40" spans="1:6" ht="12.75">
      <c r="A40" s="86">
        <v>44941</v>
      </c>
      <c r="B40" s="87"/>
      <c r="C40" s="87"/>
      <c r="D40" s="86">
        <v>44941</v>
      </c>
      <c r="E40" s="87"/>
      <c r="F40" s="87"/>
    </row>
    <row r="41" spans="1:6" ht="12.75">
      <c r="A41" s="87" t="s">
        <v>9</v>
      </c>
      <c r="B41" s="87"/>
      <c r="C41" s="87"/>
      <c r="D41" s="87" t="s">
        <v>10</v>
      </c>
      <c r="E41" s="87"/>
      <c r="F41" s="87"/>
    </row>
    <row r="42" spans="1:6" ht="12.75">
      <c r="A42" s="25" t="s">
        <v>1</v>
      </c>
      <c r="B42" s="25" t="s">
        <v>12</v>
      </c>
      <c r="C42" s="25" t="s">
        <v>13</v>
      </c>
      <c r="D42" s="25" t="s">
        <v>1</v>
      </c>
      <c r="E42" s="25" t="s">
        <v>12</v>
      </c>
      <c r="F42" s="25" t="s">
        <v>13</v>
      </c>
    </row>
    <row r="43" spans="1:6" ht="15">
      <c r="A43" s="44" t="s">
        <v>31</v>
      </c>
      <c r="B43" s="45">
        <v>3.95</v>
      </c>
      <c r="C43" s="45">
        <f>ABS(3.95-B43)</f>
        <v>0</v>
      </c>
      <c r="D43" s="44" t="s">
        <v>31</v>
      </c>
      <c r="E43" s="44">
        <v>2008</v>
      </c>
      <c r="F43" s="44">
        <f>ABS(2006-E43)</f>
        <v>2</v>
      </c>
    </row>
    <row r="44" spans="1:6" ht="15">
      <c r="A44" s="40" t="s">
        <v>52</v>
      </c>
      <c r="B44" s="42">
        <v>3.99</v>
      </c>
      <c r="C44" s="42">
        <f>ABS(3.95-B44)</f>
        <v>0.040000000000000036</v>
      </c>
      <c r="D44" s="41" t="s">
        <v>34</v>
      </c>
      <c r="E44" s="41">
        <v>2010</v>
      </c>
      <c r="F44" s="40">
        <f>ABS(2006-E44)</f>
        <v>4</v>
      </c>
    </row>
    <row r="45" spans="1:6" ht="15">
      <c r="A45" s="40" t="s">
        <v>29</v>
      </c>
      <c r="B45" s="43">
        <v>3.5</v>
      </c>
      <c r="C45" s="42">
        <f>ABS(3.95-B45)</f>
        <v>0.4500000000000002</v>
      </c>
      <c r="D45" s="41" t="s">
        <v>30</v>
      </c>
      <c r="E45" s="41">
        <v>2013</v>
      </c>
      <c r="F45" s="40">
        <f>ABS(2006-E45)</f>
        <v>7</v>
      </c>
    </row>
    <row r="46" spans="1:6" ht="15">
      <c r="A46" s="41" t="s">
        <v>53</v>
      </c>
      <c r="B46" s="43">
        <v>4.5</v>
      </c>
      <c r="C46" s="42">
        <f>ABS(3.95-B46)</f>
        <v>0.5499999999999998</v>
      </c>
      <c r="D46" s="41" t="s">
        <v>53</v>
      </c>
      <c r="E46" s="41">
        <v>1998</v>
      </c>
      <c r="F46" s="40">
        <f>ABS(2006-E46)</f>
        <v>8</v>
      </c>
    </row>
    <row r="47" spans="1:6" ht="15">
      <c r="A47" s="41" t="s">
        <v>30</v>
      </c>
      <c r="B47" s="43">
        <v>2.5</v>
      </c>
      <c r="C47" s="42">
        <f>ABS(3.95-B47)</f>
        <v>1.4500000000000002</v>
      </c>
      <c r="D47" s="40" t="s">
        <v>29</v>
      </c>
      <c r="E47" s="41">
        <v>1997</v>
      </c>
      <c r="F47" s="40">
        <f>ABS(2006-E47)</f>
        <v>9</v>
      </c>
    </row>
    <row r="48" spans="1:6" ht="15">
      <c r="A48" s="41" t="s">
        <v>34</v>
      </c>
      <c r="B48" s="42">
        <v>2.49</v>
      </c>
      <c r="C48" s="42">
        <f>ABS(3.95-B48)</f>
        <v>1.46</v>
      </c>
      <c r="D48" s="40" t="s">
        <v>52</v>
      </c>
      <c r="E48" s="40">
        <v>1989</v>
      </c>
      <c r="F48" s="40">
        <f>ABS(2006-E48)</f>
        <v>17</v>
      </c>
    </row>
    <row r="49" spans="1:6" ht="15">
      <c r="A49" s="41" t="s">
        <v>54</v>
      </c>
      <c r="B49" s="43">
        <v>5.49</v>
      </c>
      <c r="C49" s="42">
        <f>ABS(3.95-B49)</f>
        <v>1.54</v>
      </c>
      <c r="D49" s="41" t="s">
        <v>54</v>
      </c>
      <c r="E49" s="41">
        <v>1965</v>
      </c>
      <c r="F49" s="40">
        <f>ABS(2006-E49)</f>
        <v>41</v>
      </c>
    </row>
    <row r="50" spans="1:6" ht="15">
      <c r="A50" s="40"/>
      <c r="B50" s="42"/>
      <c r="C50" s="42"/>
      <c r="D50" s="41"/>
      <c r="E50" s="41"/>
      <c r="F50" s="40"/>
    </row>
    <row r="51" spans="1:6" ht="15">
      <c r="A51" s="41"/>
      <c r="B51" s="43"/>
      <c r="C51" s="42"/>
      <c r="D51" s="41"/>
      <c r="E51" s="40"/>
      <c r="F51" s="40"/>
    </row>
    <row r="52" spans="1:6" ht="15">
      <c r="A52" s="41"/>
      <c r="B52" s="43"/>
      <c r="C52" s="42"/>
      <c r="D52" s="41"/>
      <c r="E52" s="41"/>
      <c r="F52" s="40"/>
    </row>
    <row r="53" spans="1:6" ht="12.75">
      <c r="A53" s="88" t="s">
        <v>14</v>
      </c>
      <c r="B53" s="89"/>
      <c r="C53" s="89"/>
      <c r="D53" s="89"/>
      <c r="E53" s="89"/>
      <c r="F53" s="90"/>
    </row>
    <row r="54" spans="1:6" ht="12.75">
      <c r="A54" s="68" t="s">
        <v>27</v>
      </c>
      <c r="B54" s="69"/>
      <c r="C54" s="70"/>
      <c r="D54" s="68" t="s">
        <v>28</v>
      </c>
      <c r="E54" s="69"/>
      <c r="F54" s="70"/>
    </row>
    <row r="55" spans="1:6" ht="12.75">
      <c r="A55" s="71"/>
      <c r="B55" s="72"/>
      <c r="C55" s="73"/>
      <c r="D55" s="71"/>
      <c r="E55" s="72"/>
      <c r="F55" s="73"/>
    </row>
    <row r="56" spans="1:6" ht="12.75">
      <c r="A56" s="74" t="s">
        <v>56</v>
      </c>
      <c r="B56" s="75"/>
      <c r="C56" s="76"/>
      <c r="D56" s="74" t="s">
        <v>55</v>
      </c>
      <c r="E56" s="80"/>
      <c r="F56" s="81"/>
    </row>
    <row r="57" spans="1:6" ht="12.75">
      <c r="A57" s="77"/>
      <c r="B57" s="78"/>
      <c r="C57" s="79"/>
      <c r="D57" s="82"/>
      <c r="E57" s="83"/>
      <c r="F57" s="84"/>
    </row>
  </sheetData>
  <sheetProtection/>
  <mergeCells count="30">
    <mergeCell ref="A54:C55"/>
    <mergeCell ref="D54:F55"/>
    <mergeCell ref="A56:C57"/>
    <mergeCell ref="D56:F57"/>
    <mergeCell ref="A39:F39"/>
    <mergeCell ref="A40:C40"/>
    <mergeCell ref="D40:F40"/>
    <mergeCell ref="A41:C41"/>
    <mergeCell ref="D41:F41"/>
    <mergeCell ref="A53:F53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2023-01-15T21:40:11Z</dcterms:modified>
  <cp:category/>
  <cp:version/>
  <cp:contentType/>
  <cp:contentStatus/>
</cp:coreProperties>
</file>