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  <sheet name="Sheet1" sheetId="3" state="hidden" r:id="rId3"/>
  </sheets>
  <definedNames>
    <definedName name="_xlfn.ANCHORARRAY" hidden="1">#NAME?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<sst xmlns="http://schemas.openxmlformats.org/spreadsheetml/2006/main" count="381" uniqueCount="102">
  <si>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</si>
  <si>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</si>
  <si>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</si>
  <si>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</si>
  <si>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</si>
  <si>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</si>
  <si>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</si>
  <si>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</si>
  <si>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</si>
  <si>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</si>
  <si>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</si>
  <si>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</si>
  <si>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</si>
  <si>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</si>
  <si>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</si>
  <si>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</si>
  <si>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</si>
  <si>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</si>
  <si>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</si>
  <si>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</si>
  <si>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</si>
  <si>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</si>
  <si>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</si>
  <si>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</si>
  <si>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</si>
  <si>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</si>
  <si>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</si>
  <si>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</si>
  <si>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</si>
  <si>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 xml:space="preserve">CHALFONTS </t>
  </si>
  <si>
    <t>IN THE CORNER</t>
  </si>
  <si>
    <t>* * * * * * * * * * CLICK ON TAB BELOW FOR BONUS ROUND RESULTS * * * * * * * * *</t>
  </si>
  <si>
    <t>GYPSY QUIZZERS</t>
  </si>
  <si>
    <t>LADY AND THE TRAMPS</t>
  </si>
  <si>
    <t>ALWAYS LAST</t>
  </si>
  <si>
    <t>LAST AGAIN</t>
  </si>
  <si>
    <t>SUNS OUT PLUMBS OUT</t>
  </si>
  <si>
    <t>CORONATION COCS</t>
  </si>
  <si>
    <t>STAGLEY</t>
  </si>
  <si>
    <t>DORRIS DYNOMOS</t>
  </si>
  <si>
    <t>WALES GARDEN</t>
  </si>
  <si>
    <t>POSITION</t>
  </si>
  <si>
    <t>SPACE</t>
  </si>
  <si>
    <t>EQUALS</t>
  </si>
  <si>
    <t>TEAM NAME</t>
  </si>
  <si>
    <t>POINTS</t>
  </si>
  <si>
    <t>QUIZ RESULTS</t>
  </si>
  <si>
    <t>1ST</t>
  </si>
  <si>
    <t xml:space="preserve"> </t>
  </si>
  <si>
    <t>=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</si>
  <si>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</si>
  <si>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</si>
  <si>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</si>
  <si>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</si>
  <si>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</si>
  <si>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</si>
  <si>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</si>
  <si>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</si>
  <si>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</si>
  <si>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</si>
  <si>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</si>
  <si>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</si>
  <si>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</si>
  <si>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</si>
  <si>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</si>
  <si>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</si>
  <si>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</si>
  <si>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 xml:space="preserve">  </t>
  </si>
  <si>
    <t>19TH</t>
  </si>
  <si>
    <t>20TH</t>
  </si>
  <si>
    <t>DNF</t>
  </si>
  <si>
    <t>JJ'S</t>
  </si>
  <si>
    <t>RED LORRY YELLOW LORRY</t>
  </si>
  <si>
    <t>4 SMARTIES AND TUBE</t>
  </si>
  <si>
    <t>DINGBATS</t>
  </si>
  <si>
    <t>The Forge Inn - Glenfield - Sunday Night Quiz League #72</t>
  </si>
  <si>
    <t>4TH AGAIN</t>
  </si>
  <si>
    <t>SHAG DOGS</t>
  </si>
  <si>
    <t>BILLOS</t>
  </si>
  <si>
    <t>WE DON’T CARE</t>
  </si>
  <si>
    <t>6 BLIND MICE</t>
  </si>
  <si>
    <t>TIGERS TILL WE DO</t>
  </si>
  <si>
    <t>THAT’S SHOW QUIZNESS</t>
  </si>
  <si>
    <t>THE WATREY CROCS</t>
  </si>
  <si>
    <r>
      <t xml:space="preserve">IN THE CORNER </t>
    </r>
    <r>
      <rPr>
        <b/>
        <sz val="10"/>
        <color indexed="10"/>
        <rFont val="Arial"/>
        <family val="2"/>
      </rPr>
      <t>GYPSY QUIZZERS</t>
    </r>
    <r>
      <rPr>
        <b/>
        <sz val="10"/>
        <color indexed="17"/>
        <rFont val="Arial"/>
        <family val="2"/>
      </rPr>
      <t xml:space="preserve"> = 12</t>
    </r>
  </si>
  <si>
    <t>THREE BLIND MICE = 3</t>
  </si>
  <si>
    <t>JETS</t>
  </si>
  <si>
    <t>LUCKY SEVEN</t>
  </si>
  <si>
    <t>MOOBS N BOOBS</t>
  </si>
  <si>
    <t>2 GINGERS</t>
  </si>
  <si>
    <t>THE A TEAM</t>
  </si>
  <si>
    <t>CHAOTC CROCS</t>
  </si>
  <si>
    <t>BADGER FOLK</t>
  </si>
  <si>
    <t>LYRICS</t>
  </si>
  <si>
    <r>
      <t xml:space="preserve">CHALFONTS, SHOW QUIZNESS, </t>
    </r>
    <r>
      <rPr>
        <b/>
        <sz val="10"/>
        <color indexed="17"/>
        <rFont val="Arial"/>
        <family val="2"/>
      </rPr>
      <t>BADGER FOLK</t>
    </r>
    <r>
      <rPr>
        <b/>
        <sz val="10"/>
        <color indexed="10"/>
        <rFont val="Arial"/>
        <family val="2"/>
      </rPr>
      <t xml:space="preserve"> JJ.S</t>
    </r>
  </si>
  <si>
    <t>LUCKY 7</t>
  </si>
  <si>
    <t>MOOB N BOOBS</t>
  </si>
  <si>
    <t>MEAN BEAN QUI MACHINE</t>
  </si>
  <si>
    <t>YORKSHIRE PUDDINGS</t>
  </si>
  <si>
    <t>BRATZ</t>
  </si>
  <si>
    <t>FUDGE CAKE</t>
  </si>
  <si>
    <t>GOOD WHILE IT LASTED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</si>
</sst>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4" fillId="29" borderId="10" xfId="48" applyBorder="1" applyAlignment="1">
      <alignment/>
    </xf>
    <xf numFmtId="0" fontId="34" fillId="29" borderId="10" xfId="48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7" fillId="33" borderId="10" xfId="48" applyFont="1" applyFill="1" applyBorder="1" applyAlignment="1">
      <alignment horizontal="center"/>
    </xf>
    <xf numFmtId="0" fontId="27" fillId="33" borderId="10" xfId="48" applyFont="1" applyFill="1" applyBorder="1" applyAlignment="1">
      <alignment/>
    </xf>
    <xf numFmtId="0" fontId="27" fillId="33" borderId="0" xfId="48" applyFont="1" applyFill="1" applyBorder="1" applyAlignment="1">
      <alignment/>
    </xf>
    <xf numFmtId="0" fontId="34" fillId="33" borderId="10" xfId="48" applyFill="1" applyBorder="1" applyAlignment="1">
      <alignment/>
    </xf>
    <xf numFmtId="0" fontId="34" fillId="33" borderId="10" xfId="48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4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PageLayoutView="0" workbookViewId="0" topLeftCell="A1">
      <selection activeCell="N7" sqref="N7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6" width="14.140625" style="1" bestFit="1" customWidth="1"/>
    <col min="7" max="10" width="6.7109375" style="1" bestFit="1" customWidth="1"/>
    <col min="11" max="11" width="6.421875" style="1" bestFit="1" customWidth="1"/>
    <col min="12" max="12" width="10.8515625" style="0" bestFit="1" customWidth="1"/>
    <col min="13" max="13" width="13.140625" style="8" bestFit="1" customWidth="1"/>
  </cols>
  <sheetData>
    <row r="1" spans="1:13" ht="12.75">
      <c r="A1" s="61" t="s">
        <v>75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ht="12.75">
      <c r="A2" s="64" t="s">
        <v>8</v>
      </c>
      <c r="B2" s="65"/>
      <c r="C2" s="65"/>
      <c r="D2" s="65"/>
      <c r="E2" s="65"/>
      <c r="F2" s="65"/>
      <c r="G2" s="65"/>
      <c r="H2" s="66">
        <v>3</v>
      </c>
      <c r="I2" s="66"/>
      <c r="J2" s="66"/>
      <c r="K2" s="66"/>
      <c r="L2" s="67"/>
      <c r="M2"/>
    </row>
    <row r="3" spans="1:13" ht="12.75" customHeight="1">
      <c r="A3" s="68" t="s">
        <v>0</v>
      </c>
      <c r="B3" s="70" t="s">
        <v>1</v>
      </c>
      <c r="C3" s="27"/>
      <c r="D3" s="72" t="s">
        <v>11</v>
      </c>
      <c r="E3" s="72"/>
      <c r="F3" s="72"/>
      <c r="G3" s="72"/>
      <c r="H3" s="72"/>
      <c r="I3" s="72"/>
      <c r="J3" s="72"/>
      <c r="K3" s="72"/>
      <c r="L3" s="68" t="s">
        <v>2</v>
      </c>
      <c r="M3" s="7" t="s">
        <v>6</v>
      </c>
    </row>
    <row r="4" spans="1:13" ht="12.75">
      <c r="A4" s="69"/>
      <c r="B4" s="71"/>
      <c r="C4" s="28" t="s">
        <v>18</v>
      </c>
      <c r="D4" s="2">
        <v>45340</v>
      </c>
      <c r="E4" s="2">
        <f>D4+7</f>
        <v>45347</v>
      </c>
      <c r="F4" s="2">
        <f aca="true" t="shared" si="0" ref="F4:K4">E4+7</f>
        <v>45354</v>
      </c>
      <c r="G4" s="2">
        <f t="shared" si="0"/>
        <v>45361</v>
      </c>
      <c r="H4" s="2">
        <f t="shared" si="0"/>
        <v>45368</v>
      </c>
      <c r="I4" s="2">
        <f t="shared" si="0"/>
        <v>45375</v>
      </c>
      <c r="J4" s="2">
        <f t="shared" si="0"/>
        <v>45382</v>
      </c>
      <c r="K4" s="2">
        <f t="shared" si="0"/>
        <v>45389</v>
      </c>
      <c r="L4" s="69"/>
      <c r="M4" s="7" t="s">
        <v>7</v>
      </c>
    </row>
    <row r="5" spans="1:13" s="22" customFormat="1" ht="12.75" customHeight="1">
      <c r="A5" s="23">
        <v>1</v>
      </c>
      <c r="B5" s="46" t="s">
        <v>29</v>
      </c>
      <c r="C5" s="20">
        <f aca="true" t="shared" si="1" ref="C5:C25">COUNTIF(D5:K5,"&lt;&gt;")</f>
        <v>2</v>
      </c>
      <c r="D5" s="29">
        <v>60</v>
      </c>
      <c r="E5" s="30">
        <v>61</v>
      </c>
      <c r="F5" s="30"/>
      <c r="G5" s="30"/>
      <c r="H5" s="23"/>
      <c r="I5" s="3"/>
      <c r="J5" s="30"/>
      <c r="K5" s="3"/>
      <c r="L5" s="3">
        <f aca="true" t="shared" si="2" ref="L5:L25">SUM(D5:K5)</f>
        <v>121</v>
      </c>
      <c r="M5" s="21">
        <f aca="true" t="shared" si="3" ref="M5:M17">L5/C5</f>
        <v>60.5</v>
      </c>
    </row>
    <row r="6" spans="1:13" s="22" customFormat="1" ht="12.75">
      <c r="A6" s="23">
        <f aca="true" t="shared" si="4" ref="A6:A25">A5+1</f>
        <v>2</v>
      </c>
      <c r="B6" s="35" t="s">
        <v>30</v>
      </c>
      <c r="C6" s="20">
        <f t="shared" si="1"/>
        <v>2</v>
      </c>
      <c r="D6" s="29">
        <v>63.5</v>
      </c>
      <c r="E6" s="30">
        <v>51</v>
      </c>
      <c r="F6" s="30"/>
      <c r="G6" s="30"/>
      <c r="H6" s="23"/>
      <c r="I6" s="3"/>
      <c r="J6" s="30"/>
      <c r="K6" s="3"/>
      <c r="L6" s="3">
        <f t="shared" si="2"/>
        <v>114.5</v>
      </c>
      <c r="M6" s="21">
        <f t="shared" si="3"/>
        <v>57.25</v>
      </c>
    </row>
    <row r="7" spans="1:13" s="22" customFormat="1" ht="12.75">
      <c r="A7" s="23">
        <f t="shared" si="4"/>
        <v>3</v>
      </c>
      <c r="B7" s="35" t="s">
        <v>32</v>
      </c>
      <c r="C7" s="20">
        <f t="shared" si="1"/>
        <v>2</v>
      </c>
      <c r="D7" s="3">
        <v>56</v>
      </c>
      <c r="E7" s="30">
        <v>57</v>
      </c>
      <c r="F7" s="30"/>
      <c r="G7" s="30"/>
      <c r="H7" s="23"/>
      <c r="I7" s="3"/>
      <c r="J7" s="30"/>
      <c r="K7" s="3"/>
      <c r="L7" s="3">
        <f t="shared" si="2"/>
        <v>113</v>
      </c>
      <c r="M7" s="21">
        <f t="shared" si="3"/>
        <v>56.5</v>
      </c>
    </row>
    <row r="8" spans="1:13" s="22" customFormat="1" ht="12" customHeight="1">
      <c r="A8" s="23">
        <f t="shared" si="4"/>
        <v>4</v>
      </c>
      <c r="B8" s="46" t="s">
        <v>82</v>
      </c>
      <c r="C8" s="20">
        <f t="shared" si="1"/>
        <v>2</v>
      </c>
      <c r="D8" s="29">
        <v>59</v>
      </c>
      <c r="E8" s="30">
        <v>54</v>
      </c>
      <c r="F8" s="30"/>
      <c r="G8" s="30"/>
      <c r="H8" s="23"/>
      <c r="I8" s="3"/>
      <c r="J8" s="30"/>
      <c r="K8" s="3"/>
      <c r="L8" s="3">
        <f t="shared" si="2"/>
        <v>113</v>
      </c>
      <c r="M8" s="21">
        <f t="shared" si="3"/>
        <v>56.5</v>
      </c>
    </row>
    <row r="9" spans="1:13" s="22" customFormat="1" ht="15">
      <c r="A9" s="23">
        <f t="shared" si="4"/>
        <v>5</v>
      </c>
      <c r="B9" s="46" t="s">
        <v>71</v>
      </c>
      <c r="C9" s="20">
        <f t="shared" si="1"/>
        <v>2</v>
      </c>
      <c r="D9" s="3">
        <v>51.5</v>
      </c>
      <c r="E9" s="50">
        <v>52.5</v>
      </c>
      <c r="F9" s="30"/>
      <c r="G9" s="30"/>
      <c r="H9" s="23"/>
      <c r="I9" s="3"/>
      <c r="J9" s="30"/>
      <c r="K9" s="3"/>
      <c r="L9" s="3">
        <f t="shared" si="2"/>
        <v>104</v>
      </c>
      <c r="M9" s="21">
        <f t="shared" si="3"/>
        <v>52</v>
      </c>
    </row>
    <row r="10" spans="1:13" s="22" customFormat="1" ht="15">
      <c r="A10" s="23">
        <f t="shared" si="4"/>
        <v>6</v>
      </c>
      <c r="B10" s="46" t="s">
        <v>83</v>
      </c>
      <c r="C10" s="20">
        <f t="shared" si="1"/>
        <v>2</v>
      </c>
      <c r="D10" s="3">
        <v>51.5</v>
      </c>
      <c r="E10" s="3">
        <v>51</v>
      </c>
      <c r="F10" s="30"/>
      <c r="G10" s="30"/>
      <c r="H10" s="23"/>
      <c r="I10" s="3"/>
      <c r="J10" s="30"/>
      <c r="K10" s="3"/>
      <c r="L10" s="3">
        <f t="shared" si="2"/>
        <v>102.5</v>
      </c>
      <c r="M10" s="21">
        <f t="shared" si="3"/>
        <v>51.25</v>
      </c>
    </row>
    <row r="11" spans="1:13" s="22" customFormat="1" ht="12.75">
      <c r="A11" s="23">
        <f t="shared" si="4"/>
        <v>7</v>
      </c>
      <c r="B11" s="35" t="s">
        <v>76</v>
      </c>
      <c r="C11" s="20">
        <f t="shared" si="1"/>
        <v>2</v>
      </c>
      <c r="D11" s="29">
        <v>51</v>
      </c>
      <c r="E11" s="30">
        <v>51</v>
      </c>
      <c r="F11" s="30"/>
      <c r="G11" s="30"/>
      <c r="H11" s="23"/>
      <c r="I11" s="3"/>
      <c r="J11" s="30"/>
      <c r="K11" s="3"/>
      <c r="L11" s="3">
        <f t="shared" si="2"/>
        <v>102</v>
      </c>
      <c r="M11" s="21">
        <f t="shared" si="3"/>
        <v>51</v>
      </c>
    </row>
    <row r="12" spans="1:13" s="22" customFormat="1" ht="15">
      <c r="A12" s="23">
        <f t="shared" si="4"/>
        <v>8</v>
      </c>
      <c r="B12" s="46" t="s">
        <v>73</v>
      </c>
      <c r="C12" s="20">
        <f t="shared" si="1"/>
        <v>2</v>
      </c>
      <c r="D12" s="29">
        <v>51</v>
      </c>
      <c r="E12" s="30">
        <v>45</v>
      </c>
      <c r="F12" s="30"/>
      <c r="G12" s="30"/>
      <c r="H12" s="23"/>
      <c r="I12" s="3"/>
      <c r="J12" s="30"/>
      <c r="K12" s="3"/>
      <c r="L12" s="3">
        <f t="shared" si="2"/>
        <v>96</v>
      </c>
      <c r="M12" s="21">
        <f t="shared" si="3"/>
        <v>48</v>
      </c>
    </row>
    <row r="13" spans="1:13" s="22" customFormat="1" ht="15">
      <c r="A13" s="23">
        <f t="shared" si="4"/>
        <v>9</v>
      </c>
      <c r="B13" s="48" t="s">
        <v>35</v>
      </c>
      <c r="C13" s="20">
        <f t="shared" si="1"/>
        <v>2</v>
      </c>
      <c r="D13" s="3">
        <v>34.5</v>
      </c>
      <c r="E13" s="30">
        <v>44.5</v>
      </c>
      <c r="F13" s="30"/>
      <c r="G13" s="30"/>
      <c r="H13" s="23"/>
      <c r="I13" s="3"/>
      <c r="J13" s="30"/>
      <c r="K13" s="3"/>
      <c r="L13" s="3">
        <f t="shared" si="2"/>
        <v>79</v>
      </c>
      <c r="M13" s="21">
        <f t="shared" si="3"/>
        <v>39.5</v>
      </c>
    </row>
    <row r="14" spans="1:13" s="22" customFormat="1" ht="12.75">
      <c r="A14" s="23">
        <f t="shared" si="4"/>
        <v>10</v>
      </c>
      <c r="B14" s="35" t="s">
        <v>80</v>
      </c>
      <c r="C14" s="20">
        <f t="shared" si="1"/>
        <v>1</v>
      </c>
      <c r="D14" s="3">
        <v>53</v>
      </c>
      <c r="E14" s="30"/>
      <c r="F14" s="30"/>
      <c r="G14" s="30"/>
      <c r="H14" s="23"/>
      <c r="I14" s="3"/>
      <c r="J14" s="30"/>
      <c r="K14" s="3"/>
      <c r="L14" s="3">
        <f t="shared" si="2"/>
        <v>53</v>
      </c>
      <c r="M14" s="21">
        <f t="shared" si="3"/>
        <v>53</v>
      </c>
    </row>
    <row r="15" spans="1:13" s="22" customFormat="1" ht="15">
      <c r="A15" s="23">
        <f t="shared" si="4"/>
        <v>11</v>
      </c>
      <c r="B15" s="48" t="s">
        <v>92</v>
      </c>
      <c r="C15" s="20">
        <f t="shared" si="1"/>
        <v>1</v>
      </c>
      <c r="D15" s="3"/>
      <c r="E15" s="30">
        <v>51</v>
      </c>
      <c r="F15" s="30"/>
      <c r="G15" s="30"/>
      <c r="H15" s="23"/>
      <c r="I15" s="3"/>
      <c r="J15" s="30"/>
      <c r="K15" s="3"/>
      <c r="L15" s="3">
        <f t="shared" si="2"/>
        <v>51</v>
      </c>
      <c r="M15" s="21">
        <f t="shared" si="3"/>
        <v>51</v>
      </c>
    </row>
    <row r="16" spans="1:13" s="22" customFormat="1" ht="15">
      <c r="A16" s="23">
        <f t="shared" si="4"/>
        <v>12</v>
      </c>
      <c r="B16" s="46" t="s">
        <v>72</v>
      </c>
      <c r="C16" s="20">
        <f t="shared" si="1"/>
        <v>1</v>
      </c>
      <c r="D16" s="29">
        <v>47.5</v>
      </c>
      <c r="E16" s="30"/>
      <c r="F16" s="30"/>
      <c r="G16" s="30"/>
      <c r="H16" s="23"/>
      <c r="I16" s="3"/>
      <c r="J16" s="30"/>
      <c r="K16" s="3"/>
      <c r="L16" s="3">
        <f t="shared" si="2"/>
        <v>47.5</v>
      </c>
      <c r="M16" s="21">
        <f t="shared" si="3"/>
        <v>47.5</v>
      </c>
    </row>
    <row r="17" spans="1:13" s="22" customFormat="1" ht="15">
      <c r="A17" s="23">
        <f t="shared" si="4"/>
        <v>13</v>
      </c>
      <c r="B17" s="48" t="s">
        <v>81</v>
      </c>
      <c r="C17" s="20">
        <f t="shared" si="1"/>
        <v>1</v>
      </c>
      <c r="D17" s="3">
        <v>45.5</v>
      </c>
      <c r="E17" s="30"/>
      <c r="F17" s="30"/>
      <c r="G17" s="30"/>
      <c r="H17" s="23"/>
      <c r="I17" s="3"/>
      <c r="J17" s="30"/>
      <c r="K17" s="3"/>
      <c r="L17" s="3">
        <f t="shared" si="2"/>
        <v>45.5</v>
      </c>
      <c r="M17" s="21">
        <f t="shared" si="3"/>
        <v>45.5</v>
      </c>
    </row>
    <row r="18" spans="1:13" s="22" customFormat="1" ht="15">
      <c r="A18" s="23">
        <f t="shared" si="4"/>
        <v>14</v>
      </c>
      <c r="B18" s="48" t="s">
        <v>78</v>
      </c>
      <c r="C18" s="20">
        <f t="shared" si="1"/>
        <v>1</v>
      </c>
      <c r="D18" s="29">
        <v>43.5</v>
      </c>
      <c r="E18" s="30"/>
      <c r="F18" s="30"/>
      <c r="G18" s="30"/>
      <c r="H18" s="23"/>
      <c r="I18" s="3"/>
      <c r="J18" s="30"/>
      <c r="K18" s="3"/>
      <c r="L18" s="3">
        <f t="shared" si="2"/>
        <v>43.5</v>
      </c>
      <c r="M18" s="21">
        <f aca="true" t="shared" si="5" ref="M18:M25">L18/C18</f>
        <v>43.5</v>
      </c>
    </row>
    <row r="19" spans="1:13" s="22" customFormat="1" ht="15">
      <c r="A19" s="23">
        <f t="shared" si="4"/>
        <v>15</v>
      </c>
      <c r="B19" s="48" t="s">
        <v>95</v>
      </c>
      <c r="C19" s="20">
        <f t="shared" si="1"/>
        <v>1</v>
      </c>
      <c r="D19" s="3"/>
      <c r="E19" s="30">
        <v>42</v>
      </c>
      <c r="F19" s="30"/>
      <c r="G19" s="30"/>
      <c r="H19" s="23"/>
      <c r="I19" s="3"/>
      <c r="J19" s="30"/>
      <c r="K19" s="3"/>
      <c r="L19" s="3">
        <f t="shared" si="2"/>
        <v>42</v>
      </c>
      <c r="M19" s="21">
        <f>L19/C19</f>
        <v>42</v>
      </c>
    </row>
    <row r="20" spans="1:13" s="22" customFormat="1" ht="15">
      <c r="A20" s="23">
        <f t="shared" si="4"/>
        <v>16</v>
      </c>
      <c r="B20" s="48" t="s">
        <v>86</v>
      </c>
      <c r="C20" s="20">
        <f t="shared" si="1"/>
        <v>1</v>
      </c>
      <c r="D20" s="3"/>
      <c r="E20" s="30">
        <v>40</v>
      </c>
      <c r="F20" s="30"/>
      <c r="G20" s="30"/>
      <c r="H20" s="23"/>
      <c r="I20" s="3"/>
      <c r="J20" s="30"/>
      <c r="K20" s="3"/>
      <c r="L20" s="3">
        <f t="shared" si="2"/>
        <v>40</v>
      </c>
      <c r="M20" s="21">
        <f>L20/C20</f>
        <v>40</v>
      </c>
    </row>
    <row r="21" spans="1:13" s="22" customFormat="1" ht="15">
      <c r="A21" s="23">
        <f t="shared" si="4"/>
        <v>17</v>
      </c>
      <c r="B21" s="48" t="s">
        <v>96</v>
      </c>
      <c r="C21" s="20">
        <f t="shared" si="1"/>
        <v>1</v>
      </c>
      <c r="D21" s="3"/>
      <c r="E21" s="30">
        <v>38</v>
      </c>
      <c r="F21" s="30"/>
      <c r="G21" s="30"/>
      <c r="H21" s="23"/>
      <c r="I21" s="3"/>
      <c r="J21" s="30"/>
      <c r="K21" s="3"/>
      <c r="L21" s="3">
        <f t="shared" si="2"/>
        <v>38</v>
      </c>
      <c r="M21" s="21">
        <f>L21/C21</f>
        <v>38</v>
      </c>
    </row>
    <row r="22" spans="1:13" s="22" customFormat="1" ht="15">
      <c r="A22" s="23">
        <f t="shared" si="4"/>
        <v>18</v>
      </c>
      <c r="B22" s="48" t="s">
        <v>89</v>
      </c>
      <c r="C22" s="20">
        <f t="shared" si="1"/>
        <v>1</v>
      </c>
      <c r="D22" s="3"/>
      <c r="E22" s="30">
        <v>14</v>
      </c>
      <c r="F22" s="30"/>
      <c r="G22" s="30"/>
      <c r="H22" s="23"/>
      <c r="I22" s="3"/>
      <c r="J22" s="30"/>
      <c r="K22" s="3"/>
      <c r="L22" s="3">
        <f t="shared" si="2"/>
        <v>14</v>
      </c>
      <c r="M22" s="21">
        <f t="shared" si="5"/>
        <v>14</v>
      </c>
    </row>
    <row r="23" spans="1:13" s="22" customFormat="1" ht="15">
      <c r="A23" s="23">
        <f t="shared" si="4"/>
        <v>19</v>
      </c>
      <c r="B23" s="48" t="s">
        <v>90</v>
      </c>
      <c r="C23" s="20">
        <f t="shared" si="1"/>
        <v>1</v>
      </c>
      <c r="D23" s="3"/>
      <c r="E23" s="36">
        <v>0</v>
      </c>
      <c r="F23" s="30"/>
      <c r="G23" s="30"/>
      <c r="H23" s="23"/>
      <c r="I23" s="3"/>
      <c r="J23" s="30"/>
      <c r="K23" s="3"/>
      <c r="L23" s="3">
        <f t="shared" si="2"/>
        <v>0</v>
      </c>
      <c r="M23" s="21">
        <f t="shared" si="5"/>
        <v>0</v>
      </c>
    </row>
    <row r="24" spans="1:13" s="22" customFormat="1" ht="15">
      <c r="A24" s="23">
        <f t="shared" si="4"/>
        <v>20</v>
      </c>
      <c r="B24" s="46" t="s">
        <v>79</v>
      </c>
      <c r="C24" s="20">
        <f t="shared" si="1"/>
        <v>1</v>
      </c>
      <c r="D24" s="3">
        <v>0</v>
      </c>
      <c r="E24" s="30"/>
      <c r="F24" s="30"/>
      <c r="G24" s="30"/>
      <c r="H24" s="23"/>
      <c r="I24" s="3"/>
      <c r="J24" s="30"/>
      <c r="K24" s="3"/>
      <c r="L24" s="3">
        <f t="shared" si="2"/>
        <v>0</v>
      </c>
      <c r="M24" s="21">
        <f t="shared" si="5"/>
        <v>0</v>
      </c>
    </row>
    <row r="25" spans="1:13" s="22" customFormat="1" ht="12.75">
      <c r="A25" s="23">
        <f t="shared" si="4"/>
        <v>21</v>
      </c>
      <c r="B25" s="35" t="s">
        <v>77</v>
      </c>
      <c r="C25" s="20">
        <f t="shared" si="1"/>
        <v>1</v>
      </c>
      <c r="D25" s="3">
        <v>0</v>
      </c>
      <c r="E25" s="30"/>
      <c r="F25" s="30"/>
      <c r="G25" s="30"/>
      <c r="H25" s="23"/>
      <c r="I25" s="3"/>
      <c r="J25" s="30"/>
      <c r="K25" s="3"/>
      <c r="L25" s="3">
        <f t="shared" si="2"/>
        <v>0</v>
      </c>
      <c r="M25" s="21">
        <f t="shared" si="5"/>
        <v>0</v>
      </c>
    </row>
    <row r="26" spans="1:13" ht="12.75">
      <c r="A26" s="55" t="s">
        <v>31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</row>
    <row r="27" spans="1:13" ht="12.75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60"/>
    </row>
    <row r="28" spans="1:13" ht="12.75">
      <c r="A28" s="54" t="s">
        <v>3</v>
      </c>
      <c r="B28" s="53" t="s">
        <v>5</v>
      </c>
      <c r="C28" s="26" t="s">
        <v>7</v>
      </c>
      <c r="D28" s="7">
        <f>SUM(D5:D25)/D30</f>
        <v>44.5</v>
      </c>
      <c r="E28" s="7">
        <f>SUM(E5:E25)/E30</f>
        <v>43.46666666666667</v>
      </c>
      <c r="F28" s="7" t="e">
        <f>SUM(F5:F25)/F30</f>
        <v>#DIV/0!</v>
      </c>
      <c r="G28" s="31"/>
      <c r="H28" s="7"/>
      <c r="I28" s="7"/>
      <c r="J28" s="30"/>
      <c r="K28" s="7"/>
      <c r="L28" s="4"/>
      <c r="M28" s="13"/>
    </row>
    <row r="29" spans="1:13" ht="12.75">
      <c r="A29" s="54"/>
      <c r="B29" s="53"/>
      <c r="C29" s="26" t="s">
        <v>19</v>
      </c>
      <c r="D29" s="7">
        <f>MAX(D5:D25)</f>
        <v>63.5</v>
      </c>
      <c r="E29" s="7">
        <f>MAX(E5:E25)</f>
        <v>61</v>
      </c>
      <c r="F29" s="7">
        <f>MAX(F5:F25)</f>
        <v>0</v>
      </c>
      <c r="G29" s="31"/>
      <c r="H29" s="7"/>
      <c r="I29" s="7"/>
      <c r="J29" s="30"/>
      <c r="K29" s="7"/>
      <c r="L29" s="11"/>
      <c r="M29" s="12"/>
    </row>
    <row r="30" spans="1:13" ht="12.75">
      <c r="A30" s="54"/>
      <c r="B30" s="53"/>
      <c r="C30" s="26" t="s">
        <v>6</v>
      </c>
      <c r="D30" s="9">
        <f>COUNTIF(D5:D25,"&lt;&gt;")</f>
        <v>15</v>
      </c>
      <c r="E30" s="9">
        <f>COUNTIF(E5:E25,"&lt;&gt;")</f>
        <v>15</v>
      </c>
      <c r="F30" s="9">
        <f>COUNTIF(F5:F25,"&lt;&gt;")</f>
        <v>0</v>
      </c>
      <c r="G30" s="32"/>
      <c r="H30" s="9"/>
      <c r="I30" s="9"/>
      <c r="J30" s="30"/>
      <c r="K30" s="9"/>
      <c r="L30" s="13"/>
      <c r="M30" s="12"/>
    </row>
    <row r="31" spans="1:13" ht="12.75">
      <c r="A31" s="54"/>
      <c r="B31" s="52" t="s">
        <v>4</v>
      </c>
      <c r="C31" s="25" t="s">
        <v>20</v>
      </c>
      <c r="D31" s="6" t="s">
        <v>16</v>
      </c>
      <c r="E31" s="6" t="s">
        <v>16</v>
      </c>
      <c r="F31" s="6" t="s">
        <v>16</v>
      </c>
      <c r="G31" s="33"/>
      <c r="H31" s="6"/>
      <c r="I31" s="6"/>
      <c r="J31" s="30"/>
      <c r="K31" s="6"/>
      <c r="L31" s="14"/>
      <c r="M31" s="12"/>
    </row>
    <row r="32" spans="1:13" ht="12.75">
      <c r="A32" s="54"/>
      <c r="B32" s="52"/>
      <c r="C32" s="25" t="s">
        <v>21</v>
      </c>
      <c r="D32" s="6" t="s">
        <v>25</v>
      </c>
      <c r="E32" s="6" t="s">
        <v>25</v>
      </c>
      <c r="F32" s="6" t="s">
        <v>25</v>
      </c>
      <c r="G32" s="33"/>
      <c r="H32" s="6"/>
      <c r="I32" s="6"/>
      <c r="J32" s="30"/>
      <c r="K32" s="6"/>
      <c r="L32" s="15"/>
      <c r="M32" s="16"/>
    </row>
    <row r="33" spans="1:13" ht="12.75">
      <c r="A33" s="54"/>
      <c r="B33" s="52"/>
      <c r="C33" s="25" t="s">
        <v>22</v>
      </c>
      <c r="D33" s="34" t="s">
        <v>74</v>
      </c>
      <c r="E33" s="34" t="s">
        <v>93</v>
      </c>
      <c r="F33" s="34" t="s">
        <v>74</v>
      </c>
      <c r="G33" s="33"/>
      <c r="H33" s="6"/>
      <c r="I33" s="6"/>
      <c r="J33" s="30"/>
      <c r="K33" s="6"/>
      <c r="L33" s="15"/>
      <c r="M33" s="16"/>
    </row>
    <row r="34" spans="1:13" ht="12.75" customHeight="1">
      <c r="A34" s="54"/>
      <c r="B34" s="52"/>
      <c r="C34" s="25" t="s">
        <v>23</v>
      </c>
      <c r="D34" s="6" t="s">
        <v>26</v>
      </c>
      <c r="E34" s="6" t="s">
        <v>26</v>
      </c>
      <c r="F34" s="6" t="s">
        <v>26</v>
      </c>
      <c r="G34" s="33"/>
      <c r="H34" s="6"/>
      <c r="I34" s="6"/>
      <c r="J34" s="30"/>
      <c r="K34" s="6"/>
      <c r="L34" s="15"/>
      <c r="M34" s="16"/>
    </row>
    <row r="35" spans="1:13" s="5" customFormat="1" ht="12.75" customHeight="1">
      <c r="A35" s="54"/>
      <c r="B35" s="52"/>
      <c r="C35" s="25" t="s">
        <v>24</v>
      </c>
      <c r="D35" s="6" t="s">
        <v>17</v>
      </c>
      <c r="E35" s="6" t="s">
        <v>17</v>
      </c>
      <c r="F35" s="6" t="s">
        <v>17</v>
      </c>
      <c r="G35" s="33"/>
      <c r="H35" s="6"/>
      <c r="I35" s="6"/>
      <c r="J35" s="30"/>
      <c r="K35" s="6"/>
      <c r="L35" s="15"/>
      <c r="M35" s="16"/>
    </row>
    <row r="36" spans="1:13" s="8" customFormat="1" ht="12.75">
      <c r="A36" s="18"/>
      <c r="B36" s="4"/>
      <c r="C36" s="4"/>
      <c r="D36" s="19">
        <v>49</v>
      </c>
      <c r="E36" s="19">
        <v>46</v>
      </c>
      <c r="F36" s="19">
        <v>54</v>
      </c>
      <c r="G36" s="19"/>
      <c r="H36" s="17"/>
      <c r="I36" s="17"/>
      <c r="J36" s="17"/>
      <c r="K36" s="17"/>
      <c r="L36" s="15"/>
      <c r="M36" s="16"/>
    </row>
    <row r="37" spans="1:13" s="10" customFormat="1" ht="12.75">
      <c r="A37" s="4"/>
      <c r="B37" s="4"/>
      <c r="C37" s="4"/>
      <c r="D37" s="1"/>
      <c r="E37" s="1"/>
      <c r="F37" s="1"/>
      <c r="G37" s="1"/>
      <c r="H37" s="1"/>
      <c r="I37" s="1"/>
      <c r="J37" s="1"/>
      <c r="K37" s="1"/>
      <c r="L37"/>
      <c r="M37" s="8"/>
    </row>
    <row r="38" ht="11.25" customHeight="1"/>
    <row r="40" ht="12.75">
      <c r="N40" s="8"/>
    </row>
  </sheetData>
  <sheetProtection/>
  <mergeCells count="11">
    <mergeCell ref="D3:K3"/>
    <mergeCell ref="B31:B35"/>
    <mergeCell ref="B28:B30"/>
    <mergeCell ref="A28:A35"/>
    <mergeCell ref="A26:M27"/>
    <mergeCell ref="A1:M1"/>
    <mergeCell ref="A2:G2"/>
    <mergeCell ref="H2:L2"/>
    <mergeCell ref="L3:L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zoomScale="97" zoomScaleNormal="97" zoomScalePageLayoutView="0" workbookViewId="0" topLeftCell="A50">
      <selection activeCell="A71" sqref="A71:F72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5.00390625" style="0" bestFit="1" customWidth="1"/>
    <col min="8" max="8" width="5.00390625" style="0" customWidth="1"/>
    <col min="9" max="9" width="5.140625" style="0" bestFit="1" customWidth="1"/>
    <col min="10" max="10" width="5.140625" style="0" customWidth="1"/>
    <col min="13" max="13" width="19.140625" style="0" bestFit="1" customWidth="1"/>
  </cols>
  <sheetData>
    <row r="1" spans="1:8" ht="15" customHeight="1">
      <c r="A1" s="91" t="s">
        <v>15</v>
      </c>
      <c r="B1" s="91"/>
      <c r="C1" s="91"/>
      <c r="D1" s="91"/>
      <c r="E1" s="91"/>
      <c r="F1" s="91"/>
      <c r="G1" s="40"/>
      <c r="H1" s="40"/>
    </row>
    <row r="2" spans="1:8" ht="13.5" customHeight="1">
      <c r="A2" s="92">
        <v>45340</v>
      </c>
      <c r="B2" s="93"/>
      <c r="C2" s="93"/>
      <c r="D2" s="92">
        <v>45340</v>
      </c>
      <c r="E2" s="93"/>
      <c r="F2" s="93"/>
      <c r="G2" s="4"/>
      <c r="H2" s="4"/>
    </row>
    <row r="3" spans="1:6" ht="13.5" customHeight="1">
      <c r="A3" s="93" t="s">
        <v>9</v>
      </c>
      <c r="B3" s="93"/>
      <c r="C3" s="93"/>
      <c r="D3" s="93" t="s">
        <v>10</v>
      </c>
      <c r="E3" s="93"/>
      <c r="F3" s="93"/>
    </row>
    <row r="4" spans="1:6" ht="12.75">
      <c r="A4" s="24" t="s">
        <v>1</v>
      </c>
      <c r="B4" s="24" t="s">
        <v>12</v>
      </c>
      <c r="C4" s="24" t="s">
        <v>13</v>
      </c>
      <c r="D4" s="24"/>
      <c r="E4" s="24" t="s">
        <v>12</v>
      </c>
      <c r="F4" s="24" t="s">
        <v>13</v>
      </c>
    </row>
    <row r="5" spans="1:11" ht="12.75" customHeight="1">
      <c r="A5" s="37" t="s">
        <v>78</v>
      </c>
      <c r="B5" s="38">
        <v>770</v>
      </c>
      <c r="C5" s="38">
        <f aca="true" t="shared" si="0" ref="C5:C19">ABS(767-B5)</f>
        <v>3</v>
      </c>
      <c r="D5" s="37" t="s">
        <v>72</v>
      </c>
      <c r="E5" s="37">
        <v>63</v>
      </c>
      <c r="F5" s="37">
        <f aca="true" t="shared" si="1" ref="F5:F19">ABS(48-E5)</f>
        <v>15</v>
      </c>
      <c r="H5" s="43"/>
      <c r="J5" s="43"/>
      <c r="K5" s="44"/>
    </row>
    <row r="6" spans="1:11" ht="15">
      <c r="A6" s="46" t="s">
        <v>83</v>
      </c>
      <c r="B6" s="45">
        <v>750</v>
      </c>
      <c r="C6" s="49">
        <f t="shared" si="0"/>
        <v>17</v>
      </c>
      <c r="D6" s="46" t="s">
        <v>71</v>
      </c>
      <c r="E6" s="35">
        <v>69</v>
      </c>
      <c r="F6" s="48">
        <f t="shared" si="1"/>
        <v>21</v>
      </c>
      <c r="H6" s="43"/>
      <c r="J6" s="43"/>
      <c r="K6" s="44"/>
    </row>
    <row r="7" spans="1:11" ht="15">
      <c r="A7" s="46" t="s">
        <v>29</v>
      </c>
      <c r="B7" s="30">
        <v>788</v>
      </c>
      <c r="C7" s="49">
        <f t="shared" si="0"/>
        <v>21</v>
      </c>
      <c r="D7" s="35" t="s">
        <v>32</v>
      </c>
      <c r="E7" s="35">
        <v>70</v>
      </c>
      <c r="F7" s="48">
        <f t="shared" si="1"/>
        <v>22</v>
      </c>
      <c r="H7" s="43"/>
      <c r="J7" s="43"/>
      <c r="K7" s="44"/>
    </row>
    <row r="8" spans="1:11" ht="15">
      <c r="A8" s="46" t="s">
        <v>71</v>
      </c>
      <c r="B8" s="30">
        <v>886</v>
      </c>
      <c r="C8" s="49">
        <f t="shared" si="0"/>
        <v>119</v>
      </c>
      <c r="D8" s="46" t="s">
        <v>83</v>
      </c>
      <c r="E8" s="48">
        <v>75</v>
      </c>
      <c r="F8" s="48">
        <f t="shared" si="1"/>
        <v>27</v>
      </c>
      <c r="H8" s="43"/>
      <c r="J8" s="43"/>
      <c r="K8" s="44"/>
    </row>
    <row r="9" spans="1:11" ht="15">
      <c r="A9" s="46" t="s">
        <v>72</v>
      </c>
      <c r="B9" s="45">
        <v>888</v>
      </c>
      <c r="C9" s="49">
        <f t="shared" si="0"/>
        <v>121</v>
      </c>
      <c r="D9" s="35" t="s">
        <v>80</v>
      </c>
      <c r="E9" s="46">
        <v>78</v>
      </c>
      <c r="F9" s="48">
        <f t="shared" si="1"/>
        <v>30</v>
      </c>
      <c r="H9" s="43"/>
      <c r="J9" s="43"/>
      <c r="K9" s="44"/>
    </row>
    <row r="10" spans="1:11" ht="15">
      <c r="A10" s="35" t="s">
        <v>76</v>
      </c>
      <c r="B10" s="36">
        <v>620</v>
      </c>
      <c r="C10" s="49">
        <f t="shared" si="0"/>
        <v>147</v>
      </c>
      <c r="D10" s="46" t="s">
        <v>73</v>
      </c>
      <c r="E10" s="46">
        <v>78</v>
      </c>
      <c r="F10" s="48">
        <f t="shared" si="1"/>
        <v>30</v>
      </c>
      <c r="H10" s="43"/>
      <c r="J10" s="43"/>
      <c r="K10" s="44"/>
    </row>
    <row r="11" spans="1:11" ht="15">
      <c r="A11" s="35" t="s">
        <v>80</v>
      </c>
      <c r="B11" s="36">
        <v>470</v>
      </c>
      <c r="C11" s="49">
        <f t="shared" si="0"/>
        <v>297</v>
      </c>
      <c r="D11" s="46" t="s">
        <v>29</v>
      </c>
      <c r="E11" s="35">
        <v>80</v>
      </c>
      <c r="F11" s="48">
        <f t="shared" si="1"/>
        <v>32</v>
      </c>
      <c r="H11" s="43"/>
      <c r="J11" s="43"/>
      <c r="K11" s="44"/>
    </row>
    <row r="12" spans="1:11" ht="15">
      <c r="A12" s="46" t="s">
        <v>73</v>
      </c>
      <c r="B12" s="45">
        <v>412</v>
      </c>
      <c r="C12" s="49">
        <f t="shared" si="0"/>
        <v>355</v>
      </c>
      <c r="D12" s="35" t="s">
        <v>30</v>
      </c>
      <c r="E12" s="46">
        <v>15</v>
      </c>
      <c r="F12" s="48">
        <f t="shared" si="1"/>
        <v>33</v>
      </c>
      <c r="H12" s="43"/>
      <c r="J12" s="43"/>
      <c r="K12" s="44"/>
    </row>
    <row r="13" spans="1:11" ht="15">
      <c r="A13" s="35" t="s">
        <v>30</v>
      </c>
      <c r="B13" s="30">
        <v>1250</v>
      </c>
      <c r="C13" s="49">
        <f t="shared" si="0"/>
        <v>483</v>
      </c>
      <c r="D13" s="35" t="s">
        <v>76</v>
      </c>
      <c r="E13" s="35">
        <v>82</v>
      </c>
      <c r="F13" s="48">
        <f t="shared" si="1"/>
        <v>34</v>
      </c>
      <c r="H13" s="43"/>
      <c r="J13" s="43"/>
      <c r="K13" s="44"/>
    </row>
    <row r="14" spans="1:11" ht="15">
      <c r="A14" s="46" t="s">
        <v>82</v>
      </c>
      <c r="B14" s="45">
        <v>243</v>
      </c>
      <c r="C14" s="49">
        <f t="shared" si="0"/>
        <v>524</v>
      </c>
      <c r="D14" s="46" t="s">
        <v>82</v>
      </c>
      <c r="E14" s="35">
        <v>89</v>
      </c>
      <c r="F14" s="48">
        <f t="shared" si="1"/>
        <v>41</v>
      </c>
      <c r="H14" s="43"/>
      <c r="J14" s="43"/>
      <c r="K14" s="44"/>
    </row>
    <row r="15" spans="1:11" ht="15">
      <c r="A15" s="48" t="s">
        <v>81</v>
      </c>
      <c r="B15" s="36">
        <v>201</v>
      </c>
      <c r="C15" s="49">
        <f t="shared" si="0"/>
        <v>566</v>
      </c>
      <c r="D15" s="48" t="s">
        <v>78</v>
      </c>
      <c r="E15" s="46">
        <v>90</v>
      </c>
      <c r="F15" s="48">
        <f t="shared" si="1"/>
        <v>42</v>
      </c>
      <c r="H15" s="43"/>
      <c r="J15" s="43"/>
      <c r="K15" s="44"/>
    </row>
    <row r="16" spans="1:11" ht="15">
      <c r="A16" s="35" t="s">
        <v>32</v>
      </c>
      <c r="B16" s="30">
        <v>180</v>
      </c>
      <c r="C16" s="49">
        <f t="shared" si="0"/>
        <v>587</v>
      </c>
      <c r="D16" s="48" t="s">
        <v>35</v>
      </c>
      <c r="E16" s="35">
        <v>95</v>
      </c>
      <c r="F16" s="48">
        <f t="shared" si="1"/>
        <v>47</v>
      </c>
      <c r="H16" s="43"/>
      <c r="J16" s="43"/>
      <c r="K16" s="44"/>
    </row>
    <row r="17" spans="1:11" ht="15">
      <c r="A17" s="48" t="s">
        <v>35</v>
      </c>
      <c r="B17" s="36">
        <v>140</v>
      </c>
      <c r="C17" s="49">
        <f t="shared" si="0"/>
        <v>627</v>
      </c>
      <c r="D17" s="46" t="s">
        <v>79</v>
      </c>
      <c r="E17" s="48">
        <v>0</v>
      </c>
      <c r="F17" s="48">
        <f t="shared" si="1"/>
        <v>48</v>
      </c>
      <c r="H17" s="43"/>
      <c r="J17" s="43"/>
      <c r="K17" s="44"/>
    </row>
    <row r="18" spans="1:11" ht="15">
      <c r="A18" s="46" t="s">
        <v>79</v>
      </c>
      <c r="B18" s="45">
        <v>0</v>
      </c>
      <c r="C18" s="49">
        <f t="shared" si="0"/>
        <v>767</v>
      </c>
      <c r="D18" s="35" t="s">
        <v>77</v>
      </c>
      <c r="E18" s="48">
        <v>0</v>
      </c>
      <c r="F18" s="48">
        <f t="shared" si="1"/>
        <v>48</v>
      </c>
      <c r="H18" s="43"/>
      <c r="J18" s="43"/>
      <c r="K18" s="44"/>
    </row>
    <row r="19" spans="1:6" ht="15">
      <c r="A19" s="35" t="s">
        <v>77</v>
      </c>
      <c r="B19" s="36">
        <v>0</v>
      </c>
      <c r="C19" s="49">
        <f t="shared" si="0"/>
        <v>767</v>
      </c>
      <c r="D19" s="48" t="s">
        <v>81</v>
      </c>
      <c r="E19" s="35">
        <v>100</v>
      </c>
      <c r="F19" s="48">
        <f t="shared" si="1"/>
        <v>52</v>
      </c>
    </row>
    <row r="20" spans="1:6" ht="12.75">
      <c r="A20" s="94" t="s">
        <v>14</v>
      </c>
      <c r="B20" s="95"/>
      <c r="C20" s="95"/>
      <c r="D20" s="95"/>
      <c r="E20" s="95"/>
      <c r="F20" s="96"/>
    </row>
    <row r="21" spans="1:8" ht="12.75">
      <c r="A21" s="73" t="s">
        <v>27</v>
      </c>
      <c r="B21" s="74"/>
      <c r="C21" s="75"/>
      <c r="D21" s="73" t="s">
        <v>28</v>
      </c>
      <c r="E21" s="74"/>
      <c r="F21" s="75"/>
      <c r="G21" s="41"/>
      <c r="H21" s="41"/>
    </row>
    <row r="22" spans="1:8" ht="12.75">
      <c r="A22" s="76"/>
      <c r="B22" s="77"/>
      <c r="C22" s="78"/>
      <c r="D22" s="76"/>
      <c r="E22" s="77"/>
      <c r="F22" s="78"/>
      <c r="G22" s="41"/>
      <c r="H22" s="41"/>
    </row>
    <row r="23" spans="1:8" ht="12.75">
      <c r="A23" s="85" t="s">
        <v>84</v>
      </c>
      <c r="B23" s="80"/>
      <c r="C23" s="81"/>
      <c r="D23" s="85" t="s">
        <v>85</v>
      </c>
      <c r="E23" s="86"/>
      <c r="F23" s="87"/>
      <c r="G23" s="42"/>
      <c r="H23" s="42"/>
    </row>
    <row r="24" spans="1:8" ht="12.75">
      <c r="A24" s="82"/>
      <c r="B24" s="83"/>
      <c r="C24" s="84"/>
      <c r="D24" s="88"/>
      <c r="E24" s="89"/>
      <c r="F24" s="90"/>
      <c r="G24" s="42"/>
      <c r="H24" s="42"/>
    </row>
    <row r="25" spans="1:6" ht="12.75">
      <c r="A25" s="91" t="s">
        <v>15</v>
      </c>
      <c r="B25" s="91"/>
      <c r="C25" s="91"/>
      <c r="D25" s="91"/>
      <c r="E25" s="91"/>
      <c r="F25" s="91"/>
    </row>
    <row r="26" spans="1:6" ht="12.75">
      <c r="A26" s="92">
        <v>45347</v>
      </c>
      <c r="B26" s="93"/>
      <c r="C26" s="93"/>
      <c r="D26" s="92">
        <v>45347</v>
      </c>
      <c r="E26" s="93"/>
      <c r="F26" s="93"/>
    </row>
    <row r="27" spans="1:6" ht="12.75">
      <c r="A27" s="93" t="s">
        <v>9</v>
      </c>
      <c r="B27" s="93"/>
      <c r="C27" s="93"/>
      <c r="D27" s="93" t="s">
        <v>10</v>
      </c>
      <c r="E27" s="93"/>
      <c r="F27" s="93"/>
    </row>
    <row r="28" spans="1:6" ht="12.75">
      <c r="A28" s="51" t="s">
        <v>1</v>
      </c>
      <c r="B28" s="51" t="s">
        <v>12</v>
      </c>
      <c r="C28" s="51" t="s">
        <v>13</v>
      </c>
      <c r="D28" s="24"/>
      <c r="E28" s="24" t="s">
        <v>12</v>
      </c>
      <c r="F28" s="24" t="s">
        <v>13</v>
      </c>
    </row>
    <row r="29" spans="1:6" ht="15">
      <c r="A29" s="37" t="s">
        <v>88</v>
      </c>
      <c r="B29" s="38">
        <v>1952</v>
      </c>
      <c r="C29" s="38">
        <f aca="true" t="shared" si="2" ref="C29:C43">ABS(1952-B29)</f>
        <v>0</v>
      </c>
      <c r="D29" s="37" t="s">
        <v>76</v>
      </c>
      <c r="E29" s="37">
        <v>1962</v>
      </c>
      <c r="F29" s="37">
        <f aca="true" t="shared" si="3" ref="F29:F43">ABS(1966-E29)</f>
        <v>4</v>
      </c>
    </row>
    <row r="30" spans="1:6" ht="15">
      <c r="A30" s="35" t="s">
        <v>32</v>
      </c>
      <c r="B30" s="36">
        <v>1953</v>
      </c>
      <c r="C30" s="49">
        <f t="shared" si="2"/>
        <v>1</v>
      </c>
      <c r="D30" s="46" t="s">
        <v>29</v>
      </c>
      <c r="E30" s="46">
        <v>1970</v>
      </c>
      <c r="F30" s="48">
        <f t="shared" si="3"/>
        <v>4</v>
      </c>
    </row>
    <row r="31" spans="1:6" ht="15">
      <c r="A31" s="46" t="s">
        <v>71</v>
      </c>
      <c r="B31" s="45">
        <v>1953</v>
      </c>
      <c r="C31" s="49">
        <f t="shared" si="2"/>
        <v>1</v>
      </c>
      <c r="D31" s="48" t="s">
        <v>35</v>
      </c>
      <c r="E31" s="35">
        <v>1958</v>
      </c>
      <c r="F31" s="48">
        <f t="shared" si="3"/>
        <v>8</v>
      </c>
    </row>
    <row r="32" spans="1:6" ht="15">
      <c r="A32" s="46" t="s">
        <v>73</v>
      </c>
      <c r="B32" s="45">
        <v>1955</v>
      </c>
      <c r="C32" s="49">
        <f t="shared" si="2"/>
        <v>3</v>
      </c>
      <c r="D32" s="46" t="s">
        <v>88</v>
      </c>
      <c r="E32" s="48">
        <v>1957</v>
      </c>
      <c r="F32" s="48">
        <f t="shared" si="3"/>
        <v>9</v>
      </c>
    </row>
    <row r="33" spans="1:6" ht="15">
      <c r="A33" s="48" t="s">
        <v>35</v>
      </c>
      <c r="B33" s="30">
        <v>1955</v>
      </c>
      <c r="C33" s="49">
        <f t="shared" si="2"/>
        <v>3</v>
      </c>
      <c r="D33" s="46" t="s">
        <v>82</v>
      </c>
      <c r="E33" s="48">
        <v>1955</v>
      </c>
      <c r="F33" s="48">
        <f t="shared" si="3"/>
        <v>11</v>
      </c>
    </row>
    <row r="34" spans="1:6" ht="15">
      <c r="A34" s="46" t="s">
        <v>29</v>
      </c>
      <c r="B34" s="45">
        <v>1956</v>
      </c>
      <c r="C34" s="49">
        <f t="shared" si="2"/>
        <v>4</v>
      </c>
      <c r="D34" s="35" t="s">
        <v>32</v>
      </c>
      <c r="E34" s="46">
        <v>1980</v>
      </c>
      <c r="F34" s="48">
        <f t="shared" si="3"/>
        <v>14</v>
      </c>
    </row>
    <row r="35" spans="1:6" ht="15">
      <c r="A35" s="48" t="s">
        <v>87</v>
      </c>
      <c r="B35" s="45">
        <v>1956</v>
      </c>
      <c r="C35" s="49">
        <f t="shared" si="2"/>
        <v>4</v>
      </c>
      <c r="D35" s="48" t="s">
        <v>87</v>
      </c>
      <c r="E35" s="48">
        <v>1982</v>
      </c>
      <c r="F35" s="48">
        <f t="shared" si="3"/>
        <v>16</v>
      </c>
    </row>
    <row r="36" spans="1:6" ht="15">
      <c r="A36" s="35" t="s">
        <v>76</v>
      </c>
      <c r="B36" s="30">
        <v>1957</v>
      </c>
      <c r="C36" s="49">
        <f t="shared" si="2"/>
        <v>5</v>
      </c>
      <c r="D36" s="48" t="s">
        <v>92</v>
      </c>
      <c r="E36" s="46">
        <v>1930</v>
      </c>
      <c r="F36" s="48">
        <f t="shared" si="3"/>
        <v>36</v>
      </c>
    </row>
    <row r="37" spans="1:6" ht="15">
      <c r="A37" s="35" t="s">
        <v>30</v>
      </c>
      <c r="B37" s="36">
        <v>1957</v>
      </c>
      <c r="C37" s="49">
        <f t="shared" si="2"/>
        <v>5</v>
      </c>
      <c r="D37" s="46" t="s">
        <v>73</v>
      </c>
      <c r="E37" s="35">
        <v>1929</v>
      </c>
      <c r="F37" s="48">
        <f t="shared" si="3"/>
        <v>37</v>
      </c>
    </row>
    <row r="38" spans="1:6" ht="15">
      <c r="A38" s="35" t="s">
        <v>86</v>
      </c>
      <c r="B38" s="36">
        <v>1958</v>
      </c>
      <c r="C38" s="49">
        <f t="shared" si="2"/>
        <v>6</v>
      </c>
      <c r="D38" s="46" t="s">
        <v>91</v>
      </c>
      <c r="E38" s="35">
        <v>1929</v>
      </c>
      <c r="F38" s="48">
        <f t="shared" si="3"/>
        <v>37</v>
      </c>
    </row>
    <row r="39" spans="1:6" ht="15">
      <c r="A39" s="46" t="s">
        <v>91</v>
      </c>
      <c r="B39" s="36">
        <v>1959</v>
      </c>
      <c r="C39" s="49">
        <f t="shared" si="2"/>
        <v>7</v>
      </c>
      <c r="D39" s="35" t="s">
        <v>30</v>
      </c>
      <c r="E39" s="35">
        <v>1907</v>
      </c>
      <c r="F39" s="48">
        <f t="shared" si="3"/>
        <v>59</v>
      </c>
    </row>
    <row r="40" spans="1:6" ht="15">
      <c r="A40" s="48" t="s">
        <v>92</v>
      </c>
      <c r="B40" s="49">
        <v>1961</v>
      </c>
      <c r="C40" s="49">
        <f t="shared" si="2"/>
        <v>9</v>
      </c>
      <c r="D40" s="46" t="s">
        <v>89</v>
      </c>
      <c r="E40" s="35">
        <v>1903</v>
      </c>
      <c r="F40" s="48">
        <f t="shared" si="3"/>
        <v>63</v>
      </c>
    </row>
    <row r="41" spans="1:6" ht="15">
      <c r="A41" s="46" t="s">
        <v>89</v>
      </c>
      <c r="B41" s="36">
        <v>1961</v>
      </c>
      <c r="C41" s="49">
        <f t="shared" si="2"/>
        <v>9</v>
      </c>
      <c r="D41" s="46" t="s">
        <v>71</v>
      </c>
      <c r="E41" s="46">
        <v>1901</v>
      </c>
      <c r="F41" s="48">
        <f t="shared" si="3"/>
        <v>65</v>
      </c>
    </row>
    <row r="42" spans="1:6" ht="15">
      <c r="A42" s="46" t="s">
        <v>82</v>
      </c>
      <c r="B42" s="30">
        <v>1964</v>
      </c>
      <c r="C42" s="49">
        <f t="shared" si="2"/>
        <v>12</v>
      </c>
      <c r="D42" s="35" t="s">
        <v>90</v>
      </c>
      <c r="E42" s="35">
        <v>1850</v>
      </c>
      <c r="F42" s="48">
        <f t="shared" si="3"/>
        <v>116</v>
      </c>
    </row>
    <row r="43" spans="1:6" ht="15">
      <c r="A43" s="35" t="s">
        <v>90</v>
      </c>
      <c r="B43" s="30">
        <v>1970</v>
      </c>
      <c r="C43" s="49">
        <f t="shared" si="2"/>
        <v>18</v>
      </c>
      <c r="D43" s="35" t="s">
        <v>86</v>
      </c>
      <c r="E43" s="35">
        <v>1650</v>
      </c>
      <c r="F43" s="48">
        <f t="shared" si="3"/>
        <v>316</v>
      </c>
    </row>
    <row r="44" spans="1:6" ht="12.75">
      <c r="A44" s="94" t="s">
        <v>14</v>
      </c>
      <c r="B44" s="95"/>
      <c r="C44" s="95"/>
      <c r="D44" s="95"/>
      <c r="E44" s="95"/>
      <c r="F44" s="96"/>
    </row>
    <row r="45" spans="1:6" ht="12.75">
      <c r="A45" s="73" t="s">
        <v>27</v>
      </c>
      <c r="B45" s="74"/>
      <c r="C45" s="75"/>
      <c r="D45" s="73" t="s">
        <v>28</v>
      </c>
      <c r="E45" s="74"/>
      <c r="F45" s="75"/>
    </row>
    <row r="46" spans="1:6" ht="12.75">
      <c r="A46" s="76"/>
      <c r="B46" s="77"/>
      <c r="C46" s="78"/>
      <c r="D46" s="76"/>
      <c r="E46" s="77"/>
      <c r="F46" s="78"/>
    </row>
    <row r="47" spans="1:6" ht="12.75">
      <c r="A47" s="79" t="s">
        <v>94</v>
      </c>
      <c r="B47" s="80"/>
      <c r="C47" s="81"/>
      <c r="D47" s="85" t="s">
        <v>89</v>
      </c>
      <c r="E47" s="86"/>
      <c r="F47" s="87"/>
    </row>
    <row r="48" spans="1:6" ht="12.75">
      <c r="A48" s="82"/>
      <c r="B48" s="83"/>
      <c r="C48" s="84"/>
      <c r="D48" s="88"/>
      <c r="E48" s="89"/>
      <c r="F48" s="90"/>
    </row>
    <row r="49" spans="1:6" ht="12.75">
      <c r="A49" s="91" t="s">
        <v>15</v>
      </c>
      <c r="B49" s="91"/>
      <c r="C49" s="91"/>
      <c r="D49" s="91"/>
      <c r="E49" s="91"/>
      <c r="F49" s="91"/>
    </row>
    <row r="50" spans="1:6" ht="12.75">
      <c r="A50" s="92">
        <v>45354</v>
      </c>
      <c r="B50" s="93"/>
      <c r="C50" s="93"/>
      <c r="D50" s="92">
        <v>12481</v>
      </c>
      <c r="E50" s="93"/>
      <c r="F50" s="93"/>
    </row>
    <row r="51" spans="1:6" ht="12.75">
      <c r="A51" s="93" t="s">
        <v>9</v>
      </c>
      <c r="B51" s="93"/>
      <c r="C51" s="93"/>
      <c r="D51" s="93" t="s">
        <v>10</v>
      </c>
      <c r="E51" s="93"/>
      <c r="F51" s="93"/>
    </row>
    <row r="52" spans="1:6" ht="12.75">
      <c r="A52" s="51" t="s">
        <v>1</v>
      </c>
      <c r="B52" s="51" t="s">
        <v>12</v>
      </c>
      <c r="C52" s="51" t="s">
        <v>13</v>
      </c>
      <c r="D52" s="24"/>
      <c r="E52" s="24" t="s">
        <v>12</v>
      </c>
      <c r="F52" s="24" t="s">
        <v>13</v>
      </c>
    </row>
    <row r="53" spans="1:6" ht="15">
      <c r="A53" s="37" t="s">
        <v>73</v>
      </c>
      <c r="B53" s="38">
        <v>4.8</v>
      </c>
      <c r="C53" s="38">
        <f>ABS(4.4-B53)</f>
        <v>0.39999999999999947</v>
      </c>
      <c r="D53" s="37" t="s">
        <v>80</v>
      </c>
      <c r="E53" s="37">
        <v>43</v>
      </c>
      <c r="F53" s="37">
        <f>ABS(45-E53)</f>
        <v>2</v>
      </c>
    </row>
    <row r="54" spans="1:6" ht="15">
      <c r="A54" s="48" t="s">
        <v>80</v>
      </c>
      <c r="B54" s="45">
        <v>5.2</v>
      </c>
      <c r="C54" s="49">
        <f>ABS(4.4-B54)</f>
        <v>0.7999999999999998</v>
      </c>
      <c r="D54" s="46" t="s">
        <v>29</v>
      </c>
      <c r="E54" s="48">
        <v>49</v>
      </c>
      <c r="F54" s="48">
        <f>ABS(45-E54)</f>
        <v>4</v>
      </c>
    </row>
    <row r="55" spans="1:6" ht="15">
      <c r="A55" s="35" t="s">
        <v>32</v>
      </c>
      <c r="B55" s="36">
        <v>5.25</v>
      </c>
      <c r="C55" s="49">
        <f>ABS(4.4-B55)</f>
        <v>0.8499999999999996</v>
      </c>
      <c r="D55" s="46" t="s">
        <v>98</v>
      </c>
      <c r="E55" s="46">
        <v>28</v>
      </c>
      <c r="F55" s="48">
        <f>ABS(45-E55)</f>
        <v>17</v>
      </c>
    </row>
    <row r="56" spans="1:6" ht="15">
      <c r="A56" s="46" t="s">
        <v>29</v>
      </c>
      <c r="B56" s="45">
        <v>2.5</v>
      </c>
      <c r="C56" s="49">
        <f>ABS(4.4-B56)</f>
        <v>1.9000000000000004</v>
      </c>
      <c r="D56" s="46" t="s">
        <v>101</v>
      </c>
      <c r="E56" s="48">
        <v>27</v>
      </c>
      <c r="F56" s="48">
        <f>ABS(45-E56)</f>
        <v>18</v>
      </c>
    </row>
    <row r="57" spans="1:6" ht="15">
      <c r="A57" s="46" t="s">
        <v>101</v>
      </c>
      <c r="B57" s="36">
        <v>7</v>
      </c>
      <c r="C57" s="49">
        <f>ABS(4.4-B57)</f>
        <v>2.5999999999999996</v>
      </c>
      <c r="D57" s="48" t="s">
        <v>92</v>
      </c>
      <c r="E57" s="46">
        <v>26</v>
      </c>
      <c r="F57" s="48">
        <f>ABS(45-E57)</f>
        <v>19</v>
      </c>
    </row>
    <row r="58" spans="1:6" ht="15">
      <c r="A58" s="48" t="s">
        <v>92</v>
      </c>
      <c r="B58" s="49">
        <v>8.6</v>
      </c>
      <c r="C58" s="49">
        <f>ABS(4.4-B58)</f>
        <v>4.199999999999999</v>
      </c>
      <c r="D58" s="35" t="s">
        <v>100</v>
      </c>
      <c r="E58" s="46">
        <v>21</v>
      </c>
      <c r="F58" s="48">
        <f>ABS(45-E58)</f>
        <v>24</v>
      </c>
    </row>
    <row r="59" spans="1:6" ht="15">
      <c r="A59" s="48" t="s">
        <v>99</v>
      </c>
      <c r="B59" s="49">
        <v>8.7</v>
      </c>
      <c r="C59" s="49">
        <f>ABS(4.4-B59)</f>
        <v>4.299999999999999</v>
      </c>
      <c r="D59" s="46" t="s">
        <v>97</v>
      </c>
      <c r="E59" s="35">
        <v>20</v>
      </c>
      <c r="F59" s="48">
        <f>ABS(45-E59)</f>
        <v>25</v>
      </c>
    </row>
    <row r="60" spans="1:6" ht="15">
      <c r="A60" s="46" t="s">
        <v>98</v>
      </c>
      <c r="B60" s="36">
        <v>10</v>
      </c>
      <c r="C60" s="49">
        <f>ABS(4.4-B60)</f>
        <v>5.6</v>
      </c>
      <c r="D60" s="48" t="s">
        <v>35</v>
      </c>
      <c r="E60" s="35">
        <v>12</v>
      </c>
      <c r="F60" s="48">
        <f>ABS(45-E60)</f>
        <v>33</v>
      </c>
    </row>
    <row r="61" spans="1:6" ht="15">
      <c r="A61" s="35" t="s">
        <v>30</v>
      </c>
      <c r="B61" s="36">
        <v>10.3</v>
      </c>
      <c r="C61" s="49">
        <f>ABS(4.4-B61)</f>
        <v>5.9</v>
      </c>
      <c r="D61" s="48" t="s">
        <v>99</v>
      </c>
      <c r="E61" s="48">
        <v>11</v>
      </c>
      <c r="F61" s="48">
        <f>ABS(45-E61)</f>
        <v>34</v>
      </c>
    </row>
    <row r="62" spans="1:6" ht="15">
      <c r="A62" s="35" t="s">
        <v>76</v>
      </c>
      <c r="B62" s="30">
        <v>12.5</v>
      </c>
      <c r="C62" s="49">
        <f>ABS(4.4-B62)</f>
        <v>8.1</v>
      </c>
      <c r="D62" s="35" t="s">
        <v>32</v>
      </c>
      <c r="E62" s="35">
        <v>10</v>
      </c>
      <c r="F62" s="48">
        <f>ABS(45-E62)</f>
        <v>35</v>
      </c>
    </row>
    <row r="63" spans="1:6" ht="15">
      <c r="A63" s="46" t="s">
        <v>97</v>
      </c>
      <c r="B63" s="45">
        <v>12.8</v>
      </c>
      <c r="C63" s="49">
        <f>ABS(4.4-B63)</f>
        <v>8.4</v>
      </c>
      <c r="D63" s="46" t="s">
        <v>73</v>
      </c>
      <c r="E63" s="48">
        <v>8</v>
      </c>
      <c r="F63" s="48">
        <f>ABS(45-E63)</f>
        <v>37</v>
      </c>
    </row>
    <row r="64" spans="1:6" ht="15">
      <c r="A64" s="48" t="s">
        <v>35</v>
      </c>
      <c r="B64" s="30">
        <v>18</v>
      </c>
      <c r="C64" s="49">
        <f>ABS(4.4-B64)</f>
        <v>13.6</v>
      </c>
      <c r="D64" s="35" t="s">
        <v>76</v>
      </c>
      <c r="E64" s="35">
        <v>6</v>
      </c>
      <c r="F64" s="48">
        <f>ABS(45-E64)</f>
        <v>39</v>
      </c>
    </row>
    <row r="65" spans="1:6" ht="15">
      <c r="A65" s="35" t="s">
        <v>100</v>
      </c>
      <c r="B65" s="36">
        <v>18.6</v>
      </c>
      <c r="C65" s="49">
        <f>ABS(4.4-B65)</f>
        <v>14.200000000000001</v>
      </c>
      <c r="D65" s="35" t="s">
        <v>30</v>
      </c>
      <c r="E65" s="35">
        <v>4</v>
      </c>
      <c r="F65" s="48">
        <f>ABS(45-E65)</f>
        <v>41</v>
      </c>
    </row>
    <row r="66" spans="1:6" ht="15">
      <c r="A66" s="46"/>
      <c r="B66" s="30"/>
      <c r="C66" s="49"/>
      <c r="D66" s="35"/>
      <c r="E66" s="35"/>
      <c r="F66" s="48"/>
    </row>
    <row r="67" spans="1:6" ht="15">
      <c r="A67" s="35"/>
      <c r="B67" s="30"/>
      <c r="C67" s="49"/>
      <c r="D67" s="35"/>
      <c r="E67" s="35"/>
      <c r="F67" s="48"/>
    </row>
    <row r="68" spans="1:6" ht="12.75">
      <c r="A68" s="94" t="s">
        <v>14</v>
      </c>
      <c r="B68" s="95"/>
      <c r="C68" s="95"/>
      <c r="D68" s="95"/>
      <c r="E68" s="95"/>
      <c r="F68" s="96"/>
    </row>
    <row r="69" spans="1:6" ht="12.75">
      <c r="A69" s="73" t="s">
        <v>27</v>
      </c>
      <c r="B69" s="74"/>
      <c r="C69" s="75"/>
      <c r="D69" s="73" t="s">
        <v>28</v>
      </c>
      <c r="E69" s="74"/>
      <c r="F69" s="75"/>
    </row>
    <row r="70" spans="1:6" ht="12.75">
      <c r="A70" s="76"/>
      <c r="B70" s="77"/>
      <c r="C70" s="78"/>
      <c r="D70" s="76"/>
      <c r="E70" s="77"/>
      <c r="F70" s="78"/>
    </row>
    <row r="71" spans="1:6" ht="12.75">
      <c r="A71" s="79"/>
      <c r="B71" s="80"/>
      <c r="C71" s="81"/>
      <c r="D71" s="85"/>
      <c r="E71" s="86"/>
      <c r="F71" s="87"/>
    </row>
    <row r="72" spans="1:6" ht="12.75">
      <c r="A72" s="82"/>
      <c r="B72" s="83"/>
      <c r="C72" s="84"/>
      <c r="D72" s="88"/>
      <c r="E72" s="89"/>
      <c r="F72" s="90"/>
    </row>
  </sheetData>
  <sheetProtection/>
  <mergeCells count="30">
    <mergeCell ref="A69:C70"/>
    <mergeCell ref="D69:F70"/>
    <mergeCell ref="A71:C72"/>
    <mergeCell ref="D71:F72"/>
    <mergeCell ref="A49:F49"/>
    <mergeCell ref="A50:C50"/>
    <mergeCell ref="D50:F50"/>
    <mergeCell ref="A51:C51"/>
    <mergeCell ref="D51:F51"/>
    <mergeCell ref="A68:F68"/>
    <mergeCell ref="A21:C22"/>
    <mergeCell ref="D21:F22"/>
    <mergeCell ref="A23:C24"/>
    <mergeCell ref="D23:F24"/>
    <mergeCell ref="A1:F1"/>
    <mergeCell ref="A2:C2"/>
    <mergeCell ref="D2:F2"/>
    <mergeCell ref="A3:C3"/>
    <mergeCell ref="D3:F3"/>
    <mergeCell ref="A20:F20"/>
    <mergeCell ref="A45:C46"/>
    <mergeCell ref="D45:F46"/>
    <mergeCell ref="A47:C48"/>
    <mergeCell ref="D47:F48"/>
    <mergeCell ref="A25:F25"/>
    <mergeCell ref="A26:C26"/>
    <mergeCell ref="D26:F26"/>
    <mergeCell ref="A27:C27"/>
    <mergeCell ref="D27:F27"/>
    <mergeCell ref="A44:F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P20" sqref="P20"/>
    </sheetView>
  </sheetViews>
  <sheetFormatPr defaultColWidth="9.140625" defaultRowHeight="12.75"/>
  <cols>
    <col min="5" max="5" width="24.140625" style="0" bestFit="1" customWidth="1"/>
  </cols>
  <sheetData>
    <row r="1" spans="1:13" ht="12.75">
      <c r="A1" t="s">
        <v>41</v>
      </c>
      <c r="B1" t="s">
        <v>42</v>
      </c>
      <c r="C1" t="s">
        <v>43</v>
      </c>
      <c r="D1" t="s">
        <v>42</v>
      </c>
      <c r="E1" t="s">
        <v>44</v>
      </c>
      <c r="F1" t="s">
        <v>42</v>
      </c>
      <c r="G1" t="s">
        <v>43</v>
      </c>
      <c r="H1" t="s">
        <v>42</v>
      </c>
      <c r="I1" t="s">
        <v>45</v>
      </c>
      <c r="J1" t="s">
        <v>42</v>
      </c>
      <c r="K1" t="s">
        <v>45</v>
      </c>
      <c r="M1" t="s">
        <v>46</v>
      </c>
    </row>
    <row r="2" spans="1:11" ht="15">
      <c r="A2" t="s">
        <v>47</v>
      </c>
      <c r="B2" t="s">
        <v>48</v>
      </c>
      <c r="C2" t="s">
        <v>49</v>
      </c>
      <c r="D2" t="s">
        <v>48</v>
      </c>
      <c r="E2" s="47" t="s">
        <v>29</v>
      </c>
      <c r="F2" t="s">
        <v>48</v>
      </c>
      <c r="G2" t="s">
        <v>49</v>
      </c>
      <c r="H2" t="s">
        <v>48</v>
      </c>
      <c r="I2" s="29">
        <v>56.5</v>
      </c>
      <c r="J2" t="s">
        <v>48</v>
      </c>
      <c r="K2" t="s">
        <v>45</v>
      </c>
    </row>
    <row r="3" spans="1:13" ht="12.75">
      <c r="A3" t="s">
        <v>50</v>
      </c>
      <c r="B3" t="s">
        <v>48</v>
      </c>
      <c r="C3" t="s">
        <v>49</v>
      </c>
      <c r="D3" t="s">
        <v>48</v>
      </c>
      <c r="E3" s="35" t="s">
        <v>32</v>
      </c>
      <c r="F3" t="s">
        <v>48</v>
      </c>
      <c r="G3" t="s">
        <v>49</v>
      </c>
      <c r="H3" t="s">
        <v>48</v>
      </c>
      <c r="I3" s="29">
        <v>52</v>
      </c>
      <c r="J3" t="s">
        <v>48</v>
      </c>
      <c r="K3" t="s">
        <v>45</v>
      </c>
      <c r="M3" t="str">
        <f>CONCATENATE(A2,B2,C2,D2,E2,F2,G2,H2,I2,J2,K2)</f>
        <v>1ST = CHALFONTS  = 56.5 POINTS</v>
      </c>
    </row>
    <row r="4" spans="1:13" ht="12.75">
      <c r="A4" t="s">
        <v>51</v>
      </c>
      <c r="B4" t="s">
        <v>48</v>
      </c>
      <c r="C4" t="s">
        <v>49</v>
      </c>
      <c r="D4" t="s">
        <v>48</v>
      </c>
      <c r="E4" s="35" t="s">
        <v>30</v>
      </c>
      <c r="F4" t="s">
        <v>48</v>
      </c>
      <c r="G4" t="s">
        <v>49</v>
      </c>
      <c r="H4" t="s">
        <v>48</v>
      </c>
      <c r="I4" s="3">
        <v>47.5</v>
      </c>
      <c r="J4" t="s">
        <v>48</v>
      </c>
      <c r="K4" t="s">
        <v>45</v>
      </c>
      <c r="M4" t="str">
        <f aca="true" t="shared" si="0" ref="M4:M22">CONCATENATE(A3,B3,C3,D3,E3,F3,G3,H3,I3,J3,K3)</f>
        <v>2ND = GYPSY QUIZZERS = 52 POINTS</v>
      </c>
    </row>
    <row r="5" spans="1:13" ht="12.75">
      <c r="A5" t="s">
        <v>52</v>
      </c>
      <c r="B5" t="s">
        <v>48</v>
      </c>
      <c r="C5" t="s">
        <v>49</v>
      </c>
      <c r="D5" t="s">
        <v>48</v>
      </c>
      <c r="E5" s="39" t="s">
        <v>40</v>
      </c>
      <c r="F5" t="s">
        <v>48</v>
      </c>
      <c r="G5" t="s">
        <v>49</v>
      </c>
      <c r="H5" t="s">
        <v>48</v>
      </c>
      <c r="I5" s="3">
        <v>45.5</v>
      </c>
      <c r="J5" t="s">
        <v>48</v>
      </c>
      <c r="K5" t="s">
        <v>45</v>
      </c>
      <c r="M5" t="str">
        <f t="shared" si="0"/>
        <v>3RD = IN THE CORNER = 47.5 POINTS</v>
      </c>
    </row>
    <row r="6" spans="1:13" ht="12.75">
      <c r="A6" t="s">
        <v>53</v>
      </c>
      <c r="B6" t="s">
        <v>48</v>
      </c>
      <c r="C6" t="s">
        <v>49</v>
      </c>
      <c r="D6" t="s">
        <v>48</v>
      </c>
      <c r="E6" s="35" t="s">
        <v>35</v>
      </c>
      <c r="F6" t="s">
        <v>48</v>
      </c>
      <c r="G6" t="s">
        <v>49</v>
      </c>
      <c r="H6" t="s">
        <v>48</v>
      </c>
      <c r="I6" s="3">
        <v>44</v>
      </c>
      <c r="J6" t="s">
        <v>48</v>
      </c>
      <c r="K6" t="s">
        <v>45</v>
      </c>
      <c r="M6" t="str">
        <f t="shared" si="0"/>
        <v>4TH = WALES GARDEN = 45.5 POINTS</v>
      </c>
    </row>
    <row r="7" spans="1:13" ht="12.75">
      <c r="A7" t="s">
        <v>54</v>
      </c>
      <c r="B7" t="s">
        <v>48</v>
      </c>
      <c r="C7" t="s">
        <v>49</v>
      </c>
      <c r="D7" t="s">
        <v>48</v>
      </c>
      <c r="E7" s="35" t="s">
        <v>37</v>
      </c>
      <c r="F7" t="s">
        <v>48</v>
      </c>
      <c r="G7" t="s">
        <v>49</v>
      </c>
      <c r="H7" t="s">
        <v>48</v>
      </c>
      <c r="I7" s="3">
        <v>42</v>
      </c>
      <c r="J7" t="s">
        <v>48</v>
      </c>
      <c r="K7" t="s">
        <v>45</v>
      </c>
      <c r="M7" t="str">
        <f t="shared" si="0"/>
        <v>5TH = LAST AGAIN = 44 POINTS</v>
      </c>
    </row>
    <row r="8" spans="1:13" ht="15">
      <c r="A8" t="s">
        <v>55</v>
      </c>
      <c r="B8" t="s">
        <v>48</v>
      </c>
      <c r="C8" t="s">
        <v>49</v>
      </c>
      <c r="D8" t="s">
        <v>48</v>
      </c>
      <c r="E8" s="46" t="s">
        <v>34</v>
      </c>
      <c r="F8" t="s">
        <v>48</v>
      </c>
      <c r="G8" t="s">
        <v>49</v>
      </c>
      <c r="H8" t="s">
        <v>48</v>
      </c>
      <c r="I8" s="3">
        <v>35.5</v>
      </c>
      <c r="J8" t="s">
        <v>48</v>
      </c>
      <c r="K8" t="s">
        <v>45</v>
      </c>
      <c r="M8" t="str">
        <f t="shared" si="0"/>
        <v>6TH = CORONATION COCS = 42 POINTS</v>
      </c>
    </row>
    <row r="9" spans="1:13" ht="15">
      <c r="A9" t="s">
        <v>56</v>
      </c>
      <c r="B9" t="s">
        <v>48</v>
      </c>
      <c r="C9" t="s">
        <v>49</v>
      </c>
      <c r="D9" t="s">
        <v>48</v>
      </c>
      <c r="E9" s="46" t="s">
        <v>36</v>
      </c>
      <c r="F9" t="s">
        <v>48</v>
      </c>
      <c r="G9" t="s">
        <v>49</v>
      </c>
      <c r="H9" t="s">
        <v>48</v>
      </c>
      <c r="I9" s="29">
        <v>34.5</v>
      </c>
      <c r="J9" t="s">
        <v>48</v>
      </c>
      <c r="K9" t="s">
        <v>45</v>
      </c>
      <c r="M9" t="str">
        <f t="shared" si="0"/>
        <v>7TH = ALWAYS LAST = 35.5 POINTS</v>
      </c>
    </row>
    <row r="10" spans="1:13" ht="12.75">
      <c r="A10" t="s">
        <v>57</v>
      </c>
      <c r="B10" t="s">
        <v>48</v>
      </c>
      <c r="C10" t="s">
        <v>49</v>
      </c>
      <c r="D10" t="s">
        <v>48</v>
      </c>
      <c r="E10" s="35" t="s">
        <v>33</v>
      </c>
      <c r="F10" t="s">
        <v>48</v>
      </c>
      <c r="G10" t="s">
        <v>49</v>
      </c>
      <c r="H10" t="s">
        <v>48</v>
      </c>
      <c r="I10" s="3">
        <v>31</v>
      </c>
      <c r="J10" t="s">
        <v>48</v>
      </c>
      <c r="K10" t="s">
        <v>45</v>
      </c>
      <c r="M10" t="str">
        <f t="shared" si="0"/>
        <v>8TH = SUNS OUT PLUMBS OUT = 34.5 POINTS</v>
      </c>
    </row>
    <row r="11" spans="1:13" ht="12.75">
      <c r="A11" t="s">
        <v>58</v>
      </c>
      <c r="B11" t="s">
        <v>48</v>
      </c>
      <c r="C11" t="s">
        <v>49</v>
      </c>
      <c r="D11" t="s">
        <v>48</v>
      </c>
      <c r="E11" s="35" t="s">
        <v>38</v>
      </c>
      <c r="F11" t="s">
        <v>48</v>
      </c>
      <c r="G11" t="s">
        <v>49</v>
      </c>
      <c r="H11" t="s">
        <v>48</v>
      </c>
      <c r="I11" s="3">
        <v>28.5</v>
      </c>
      <c r="J11" t="s">
        <v>48</v>
      </c>
      <c r="K11" t="s">
        <v>45</v>
      </c>
      <c r="M11" t="str">
        <f t="shared" si="0"/>
        <v>9TH = LADY AND THE TRAMPS = 31 POINTS</v>
      </c>
    </row>
    <row r="12" spans="1:13" ht="15">
      <c r="A12" t="s">
        <v>59</v>
      </c>
      <c r="B12" t="s">
        <v>48</v>
      </c>
      <c r="C12" t="s">
        <v>49</v>
      </c>
      <c r="D12" t="s">
        <v>48</v>
      </c>
      <c r="E12" s="46" t="s">
        <v>39</v>
      </c>
      <c r="F12" t="s">
        <v>48</v>
      </c>
      <c r="G12" t="s">
        <v>49</v>
      </c>
      <c r="H12" t="s">
        <v>48</v>
      </c>
      <c r="I12" s="29" t="s">
        <v>70</v>
      </c>
      <c r="J12" t="s">
        <v>48</v>
      </c>
      <c r="K12" t="s">
        <v>45</v>
      </c>
      <c r="M12" t="str">
        <f t="shared" si="0"/>
        <v>10TH = STAGLEY = 28.5 POINTS</v>
      </c>
    </row>
    <row r="13" spans="1:13" ht="12.75">
      <c r="A13" t="s">
        <v>60</v>
      </c>
      <c r="B13" t="s">
        <v>48</v>
      </c>
      <c r="C13" t="s">
        <v>49</v>
      </c>
      <c r="D13" t="s">
        <v>48</v>
      </c>
      <c r="F13" t="s">
        <v>48</v>
      </c>
      <c r="G13" t="s">
        <v>49</v>
      </c>
      <c r="H13" t="s">
        <v>48</v>
      </c>
      <c r="J13" t="s">
        <v>48</v>
      </c>
      <c r="K13" t="s">
        <v>45</v>
      </c>
      <c r="M13" t="str">
        <f t="shared" si="0"/>
        <v>11TH = DORRIS DYNOMOS = DNF POINTS</v>
      </c>
    </row>
    <row r="14" spans="1:13" ht="12.75">
      <c r="A14" t="s">
        <v>61</v>
      </c>
      <c r="B14" t="s">
        <v>48</v>
      </c>
      <c r="C14" t="s">
        <v>49</v>
      </c>
      <c r="D14" t="s">
        <v>48</v>
      </c>
      <c r="F14" t="s">
        <v>48</v>
      </c>
      <c r="G14" t="s">
        <v>49</v>
      </c>
      <c r="H14" t="s">
        <v>48</v>
      </c>
      <c r="J14" t="s">
        <v>48</v>
      </c>
      <c r="K14" t="s">
        <v>45</v>
      </c>
      <c r="M14" t="str">
        <f t="shared" si="0"/>
        <v>12TH =  =  POINTS</v>
      </c>
    </row>
    <row r="15" spans="1:13" ht="12.75">
      <c r="A15" t="s">
        <v>62</v>
      </c>
      <c r="B15" t="s">
        <v>48</v>
      </c>
      <c r="C15" t="s">
        <v>49</v>
      </c>
      <c r="D15" t="s">
        <v>48</v>
      </c>
      <c r="F15" t="s">
        <v>48</v>
      </c>
      <c r="G15" t="s">
        <v>49</v>
      </c>
      <c r="H15" t="s">
        <v>48</v>
      </c>
      <c r="J15" t="s">
        <v>48</v>
      </c>
      <c r="K15" t="s">
        <v>45</v>
      </c>
      <c r="M15" t="str">
        <f t="shared" si="0"/>
        <v>13TH =  =  POINTS</v>
      </c>
    </row>
    <row r="16" spans="1:13" ht="12.75">
      <c r="A16" t="s">
        <v>63</v>
      </c>
      <c r="B16" t="s">
        <v>48</v>
      </c>
      <c r="C16" t="s">
        <v>49</v>
      </c>
      <c r="D16" t="s">
        <v>48</v>
      </c>
      <c r="F16" t="s">
        <v>48</v>
      </c>
      <c r="G16" t="s">
        <v>49</v>
      </c>
      <c r="H16" t="s">
        <v>48</v>
      </c>
      <c r="J16" t="s">
        <v>48</v>
      </c>
      <c r="K16" t="s">
        <v>45</v>
      </c>
      <c r="M16" t="str">
        <f t="shared" si="0"/>
        <v>14TH =  =  POINTS</v>
      </c>
    </row>
    <row r="17" spans="1:13" ht="12.75">
      <c r="A17" t="s">
        <v>64</v>
      </c>
      <c r="B17" t="s">
        <v>48</v>
      </c>
      <c r="C17" t="s">
        <v>49</v>
      </c>
      <c r="D17" t="s">
        <v>48</v>
      </c>
      <c r="F17" t="s">
        <v>48</v>
      </c>
      <c r="G17" t="s">
        <v>49</v>
      </c>
      <c r="H17" t="s">
        <v>48</v>
      </c>
      <c r="J17" t="s">
        <v>48</v>
      </c>
      <c r="K17" t="s">
        <v>45</v>
      </c>
      <c r="M17" t="str">
        <f t="shared" si="0"/>
        <v>15TH =  =  POINTS</v>
      </c>
    </row>
    <row r="18" spans="1:13" ht="12.75">
      <c r="A18" t="s">
        <v>65</v>
      </c>
      <c r="B18" t="s">
        <v>48</v>
      </c>
      <c r="C18" t="s">
        <v>49</v>
      </c>
      <c r="D18" t="s">
        <v>48</v>
      </c>
      <c r="F18" t="s">
        <v>48</v>
      </c>
      <c r="G18" t="s">
        <v>49</v>
      </c>
      <c r="H18" t="s">
        <v>48</v>
      </c>
      <c r="J18" t="s">
        <v>48</v>
      </c>
      <c r="K18" t="s">
        <v>45</v>
      </c>
      <c r="M18" t="str">
        <f t="shared" si="0"/>
        <v>16TH =  =  POINTS</v>
      </c>
    </row>
    <row r="19" spans="1:13" ht="12.75">
      <c r="A19" t="s">
        <v>66</v>
      </c>
      <c r="B19" t="s">
        <v>67</v>
      </c>
      <c r="C19" t="s">
        <v>49</v>
      </c>
      <c r="F19" t="s">
        <v>67</v>
      </c>
      <c r="G19" t="s">
        <v>49</v>
      </c>
      <c r="H19" t="s">
        <v>67</v>
      </c>
      <c r="K19" t="s">
        <v>45</v>
      </c>
      <c r="M19" t="str">
        <f t="shared" si="0"/>
        <v>17TH =  =  POINTS</v>
      </c>
    </row>
    <row r="20" spans="1:13" ht="12.75">
      <c r="A20" t="s">
        <v>68</v>
      </c>
      <c r="B20" t="s">
        <v>48</v>
      </c>
      <c r="C20" t="s">
        <v>49</v>
      </c>
      <c r="D20" t="s">
        <v>48</v>
      </c>
      <c r="F20" t="s">
        <v>48</v>
      </c>
      <c r="G20" t="s">
        <v>49</v>
      </c>
      <c r="H20" t="s">
        <v>48</v>
      </c>
      <c r="K20" t="s">
        <v>45</v>
      </c>
      <c r="M20" t="str">
        <f t="shared" si="0"/>
        <v>18TH  =  =  POINTS</v>
      </c>
    </row>
    <row r="21" spans="1:13" ht="12.75">
      <c r="A21" t="s">
        <v>69</v>
      </c>
      <c r="B21" t="s">
        <v>48</v>
      </c>
      <c r="C21" t="s">
        <v>49</v>
      </c>
      <c r="D21" t="s">
        <v>48</v>
      </c>
      <c r="F21" t="s">
        <v>48</v>
      </c>
      <c r="G21" t="s">
        <v>49</v>
      </c>
      <c r="H21" t="s">
        <v>48</v>
      </c>
      <c r="J21" t="s">
        <v>48</v>
      </c>
      <c r="K21" t="s">
        <v>45</v>
      </c>
      <c r="M21" t="str">
        <f t="shared" si="0"/>
        <v>19TH =  = POINTS</v>
      </c>
    </row>
    <row r="22" ht="12.75">
      <c r="M22" t="str">
        <f t="shared" si="0"/>
        <v>20TH =  =  POINTS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2024-03-03T21:03:04Z</dcterms:modified>
  <cp:category/>
  <cp:version/>
  <cp:contentType/>
  <cp:contentStatus/>
</cp:coreProperties>
</file>