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<sst xmlns="http://schemas.openxmlformats.org/spreadsheetml/2006/main" count="213" uniqueCount="73">
  <si>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</si>
  <si>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</si>
  <si>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</si>
  <si>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</si>
  <si>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</si>
  <si>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</si>
  <si>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</si>
  <si>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</si>
  <si>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</si>
  <si>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</si>
  <si>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</si>
  <si>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</si>
  <si>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</si>
  <si>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</si>
  <si>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</si>
  <si>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</si>
  <si>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</si>
  <si>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</si>
  <si>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</si>
  <si>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</si>
  <si>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</si>
  <si>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</si>
  <si>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</si>
  <si>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</si>
  <si>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</si>
  <si>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</si>
  <si>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</si>
  <si>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</si>
  <si>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IN THE CORNER</t>
  </si>
  <si>
    <t>4 SMARTIES AND A TUBE</t>
  </si>
  <si>
    <t>Wipe out High</t>
  </si>
  <si>
    <t>Wipe Out Low</t>
  </si>
  <si>
    <t>ONLY HERE FOR THE BEER</t>
  </si>
  <si>
    <t>LOGOS</t>
  </si>
  <si>
    <t xml:space="preserve">CHALFONTS </t>
  </si>
  <si>
    <t>INSOMNIACS</t>
  </si>
  <si>
    <t>REVELLERS</t>
  </si>
  <si>
    <t>COMMUNAL PEN</t>
  </si>
  <si>
    <t>DUCKING USELESS</t>
  </si>
  <si>
    <t>RED BANNANAS</t>
  </si>
  <si>
    <t>VODKA</t>
  </si>
  <si>
    <t>TABLE 30</t>
  </si>
  <si>
    <t>NO HOPERS</t>
  </si>
  <si>
    <t>OLD CROCS</t>
  </si>
  <si>
    <t>YORKSHRE PUDDINGS</t>
  </si>
  <si>
    <t>ANDREW AGED 10</t>
  </si>
  <si>
    <t>DUCKING USELESS = 2</t>
  </si>
  <si>
    <t>CHALFONTS 13</t>
  </si>
  <si>
    <t>ALWAYS LAST</t>
  </si>
  <si>
    <t>3 MINUS JACK</t>
  </si>
  <si>
    <t>UNIVERSALLY CHALLANGED</t>
  </si>
  <si>
    <t>BUS</t>
  </si>
  <si>
    <t>LOVELY JONES</t>
  </si>
  <si>
    <t>The Forge Inn - Glenfield - Sunday Night Quiz League #60</t>
  </si>
  <si>
    <t>DATA LOST</t>
  </si>
  <si>
    <t>CARR</t>
  </si>
  <si>
    <t>JOSH</t>
  </si>
  <si>
    <t>LAST PLACE</t>
  </si>
  <si>
    <t>WAMM</t>
  </si>
  <si>
    <t>QURAN TEAM</t>
  </si>
  <si>
    <t>QUIZZY RASCAL</t>
  </si>
  <si>
    <t>JOSH = 6</t>
  </si>
  <si>
    <t>QURANT TEAM &amp; CHALFONTS = 14</t>
  </si>
  <si>
    <t>QUIZZE RASCAL</t>
  </si>
  <si>
    <t>TOP 5'S</t>
  </si>
  <si>
    <t>FAMOUD FACES</t>
  </si>
  <si>
    <t>DINGBATS</t>
  </si>
  <si>
    <t>ROOM TEMPERATURE CHOCOLATE</t>
  </si>
  <si>
    <t>RY TAI</t>
  </si>
  <si>
    <t>DORIS DYNAMOS</t>
  </si>
  <si>
    <t>ROOM TEMPERTUR CHOCOLATE = 4</t>
  </si>
  <si>
    <r>
      <rPr>
        <sz val="10"/>
        <color indexed="10"/>
        <rFont val="Arial"/>
        <family val="2"/>
      </rPr>
      <t>DORIS DYNAMO</t>
    </r>
    <r>
      <rPr>
        <sz val="10"/>
        <rFont val="Arial"/>
        <family val="2"/>
      </rPr>
      <t xml:space="preserve"> &amp; CHALFONTS =11</t>
    </r>
  </si>
  <si>
    <t>ROOM TEMPERATURE CHOCOALTE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</si>
</sst>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="85" zoomScaleNormal="85" zoomScalePageLayoutView="0" workbookViewId="0" topLeftCell="A1">
      <selection activeCell="I10" sqref="I10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8" t="s">
        <v>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ht="12.75">
      <c r="A2" s="61" t="s">
        <v>8</v>
      </c>
      <c r="B2" s="62"/>
      <c r="C2" s="62"/>
      <c r="D2" s="62"/>
      <c r="E2" s="62"/>
      <c r="F2" s="62"/>
      <c r="G2" s="62"/>
      <c r="H2" s="63">
        <v>4</v>
      </c>
      <c r="I2" s="63"/>
      <c r="J2" s="63"/>
      <c r="K2" s="63"/>
      <c r="L2" s="63"/>
      <c r="M2" s="64"/>
      <c r="N2"/>
    </row>
    <row r="3" spans="1:14" ht="12.75" customHeight="1">
      <c r="A3" s="65" t="s">
        <v>0</v>
      </c>
      <c r="B3" s="67" t="s">
        <v>1</v>
      </c>
      <c r="C3" s="29"/>
      <c r="D3" s="48" t="s">
        <v>12</v>
      </c>
      <c r="E3" s="48"/>
      <c r="F3" s="48"/>
      <c r="G3" s="48"/>
      <c r="H3" s="48"/>
      <c r="I3" s="48"/>
      <c r="J3" s="48"/>
      <c r="K3" s="48"/>
      <c r="L3" s="48"/>
      <c r="M3" s="65" t="s">
        <v>2</v>
      </c>
      <c r="N3" s="7" t="s">
        <v>6</v>
      </c>
    </row>
    <row r="4" spans="1:14" ht="12.75">
      <c r="A4" s="66"/>
      <c r="B4" s="68"/>
      <c r="C4" s="30" t="s">
        <v>19</v>
      </c>
      <c r="D4" s="2">
        <v>44479</v>
      </c>
      <c r="E4" s="2">
        <f>D4+7</f>
        <v>44486</v>
      </c>
      <c r="F4" s="2">
        <f aca="true" t="shared" si="0" ref="F4:L4">E4+7</f>
        <v>44493</v>
      </c>
      <c r="G4" s="2">
        <f t="shared" si="0"/>
        <v>44500</v>
      </c>
      <c r="H4" s="2">
        <f t="shared" si="0"/>
        <v>44507</v>
      </c>
      <c r="I4" s="2">
        <f t="shared" si="0"/>
        <v>44514</v>
      </c>
      <c r="J4" s="2">
        <f t="shared" si="0"/>
        <v>44521</v>
      </c>
      <c r="K4" s="2">
        <f t="shared" si="0"/>
        <v>44528</v>
      </c>
      <c r="L4" s="2">
        <f t="shared" si="0"/>
        <v>44535</v>
      </c>
      <c r="M4" s="66"/>
      <c r="N4" s="7" t="s">
        <v>7</v>
      </c>
    </row>
    <row r="5" spans="1:14" s="23" customFormat="1" ht="12.75" customHeight="1">
      <c r="A5" s="24">
        <v>1</v>
      </c>
      <c r="B5" s="31" t="s">
        <v>34</v>
      </c>
      <c r="C5" s="21">
        <f>COUNTIF(D5:K5,"&lt;&gt;")</f>
        <v>4</v>
      </c>
      <c r="D5" s="3">
        <v>53</v>
      </c>
      <c r="E5" s="37"/>
      <c r="F5" s="24">
        <v>60</v>
      </c>
      <c r="G5" s="41">
        <v>59.5</v>
      </c>
      <c r="H5" s="24">
        <v>50</v>
      </c>
      <c r="I5" s="3"/>
      <c r="J5" s="3"/>
      <c r="K5" s="3"/>
      <c r="L5" s="3"/>
      <c r="M5" s="3">
        <f>SUM(D5:L5)</f>
        <v>222.5</v>
      </c>
      <c r="N5" s="22">
        <f>M5/C5</f>
        <v>55.625</v>
      </c>
    </row>
    <row r="6" spans="1:14" s="23" customFormat="1" ht="12.75">
      <c r="A6" s="24">
        <f aca="true" t="shared" si="1" ref="A6:A32">A5+1</f>
        <v>2</v>
      </c>
      <c r="B6" s="35" t="s">
        <v>29</v>
      </c>
      <c r="C6" s="21">
        <f>COUNTIF(D6:K6,"&lt;&gt;")</f>
        <v>4</v>
      </c>
      <c r="D6" s="3">
        <v>49</v>
      </c>
      <c r="E6" s="37"/>
      <c r="F6" s="24">
        <v>55.5</v>
      </c>
      <c r="G6" s="41">
        <v>49</v>
      </c>
      <c r="H6" s="24">
        <v>49</v>
      </c>
      <c r="I6" s="3"/>
      <c r="J6" s="3"/>
      <c r="K6" s="3"/>
      <c r="L6" s="3"/>
      <c r="M6" s="3">
        <f>SUM(D6:L6)</f>
        <v>202.5</v>
      </c>
      <c r="N6" s="22">
        <f>M6/C6</f>
        <v>50.625</v>
      </c>
    </row>
    <row r="7" spans="1:14" s="23" customFormat="1" ht="12.75">
      <c r="A7" s="24">
        <f t="shared" si="1"/>
        <v>3</v>
      </c>
      <c r="B7" s="35" t="s">
        <v>32</v>
      </c>
      <c r="C7" s="21">
        <f>COUNTIF(D7:K7,"&lt;&gt;")</f>
        <v>4</v>
      </c>
      <c r="D7" s="3">
        <v>39.5</v>
      </c>
      <c r="E7" s="37"/>
      <c r="F7" s="24">
        <v>51.5</v>
      </c>
      <c r="G7" s="41">
        <v>56.5</v>
      </c>
      <c r="H7" s="24">
        <v>46.5</v>
      </c>
      <c r="I7" s="3"/>
      <c r="J7" s="3"/>
      <c r="K7" s="3"/>
      <c r="L7" s="3"/>
      <c r="M7" s="3">
        <f>SUM(D7:L7)</f>
        <v>194</v>
      </c>
      <c r="N7" s="22">
        <f>M7/C7</f>
        <v>48.5</v>
      </c>
    </row>
    <row r="8" spans="1:14" s="23" customFormat="1" ht="12" customHeight="1">
      <c r="A8" s="24">
        <f t="shared" si="1"/>
        <v>4</v>
      </c>
      <c r="B8" s="35" t="s">
        <v>28</v>
      </c>
      <c r="C8" s="21">
        <f>COUNTIF(D8:K8,"&lt;&gt;")</f>
        <v>3</v>
      </c>
      <c r="D8" s="3"/>
      <c r="E8" s="37"/>
      <c r="F8" s="24">
        <v>43</v>
      </c>
      <c r="G8" s="41">
        <v>49.5</v>
      </c>
      <c r="H8" s="24">
        <v>46</v>
      </c>
      <c r="I8" s="3"/>
      <c r="J8" s="3"/>
      <c r="K8" s="3"/>
      <c r="L8" s="3"/>
      <c r="M8" s="3">
        <f>SUM(D8:L8)</f>
        <v>138.5</v>
      </c>
      <c r="N8" s="22">
        <f>M8/C8</f>
        <v>46.166666666666664</v>
      </c>
    </row>
    <row r="9" spans="1:14" s="23" customFormat="1" ht="12.75">
      <c r="A9" s="24">
        <f t="shared" si="1"/>
        <v>5</v>
      </c>
      <c r="B9" s="33" t="s">
        <v>59</v>
      </c>
      <c r="C9" s="21">
        <f>COUNTIF(D9:K9,"&lt;&gt;")</f>
        <v>2</v>
      </c>
      <c r="D9" s="3"/>
      <c r="E9" s="37"/>
      <c r="F9" s="24"/>
      <c r="G9" s="41">
        <v>55</v>
      </c>
      <c r="H9" s="24">
        <v>50</v>
      </c>
      <c r="I9" s="3"/>
      <c r="J9" s="3"/>
      <c r="K9" s="3"/>
      <c r="L9" s="3"/>
      <c r="M9" s="3">
        <f>SUM(D9:L9)</f>
        <v>105</v>
      </c>
      <c r="N9" s="22">
        <f>M9/C9</f>
        <v>52.5</v>
      </c>
    </row>
    <row r="10" spans="1:14" s="23" customFormat="1" ht="12.75">
      <c r="A10" s="24">
        <f t="shared" si="1"/>
        <v>6</v>
      </c>
      <c r="B10" s="35" t="s">
        <v>39</v>
      </c>
      <c r="C10" s="21">
        <f>COUNTIF(D10:K10,"&lt;&gt;")</f>
        <v>2</v>
      </c>
      <c r="D10" s="3"/>
      <c r="E10" s="37"/>
      <c r="F10" s="24">
        <v>48</v>
      </c>
      <c r="G10" s="41">
        <v>46.5</v>
      </c>
      <c r="H10" s="24"/>
      <c r="I10" s="3"/>
      <c r="J10" s="3"/>
      <c r="K10" s="3"/>
      <c r="L10" s="3"/>
      <c r="M10" s="3">
        <f>SUM(D10:L10)</f>
        <v>94.5</v>
      </c>
      <c r="N10" s="22">
        <f aca="true" t="shared" si="2" ref="N10:N32">M10/C10</f>
        <v>47.25</v>
      </c>
    </row>
    <row r="11" spans="1:14" s="23" customFormat="1" ht="12.75">
      <c r="A11" s="24">
        <f t="shared" si="1"/>
        <v>7</v>
      </c>
      <c r="B11" s="34" t="s">
        <v>37</v>
      </c>
      <c r="C11" s="21">
        <f>COUNTIF(D11:K11,"&lt;&gt;")</f>
        <v>1</v>
      </c>
      <c r="D11" s="3"/>
      <c r="E11" s="37"/>
      <c r="F11" s="24">
        <v>52</v>
      </c>
      <c r="G11" s="41"/>
      <c r="H11" s="24"/>
      <c r="I11" s="3"/>
      <c r="J11" s="3"/>
      <c r="K11" s="3"/>
      <c r="L11" s="3"/>
      <c r="M11" s="3">
        <f>SUM(D11:L11)</f>
        <v>52</v>
      </c>
      <c r="N11" s="22">
        <f t="shared" si="2"/>
        <v>52</v>
      </c>
    </row>
    <row r="12" spans="1:14" s="23" customFormat="1" ht="12.75">
      <c r="A12" s="24">
        <f t="shared" si="1"/>
        <v>8</v>
      </c>
      <c r="B12" s="35" t="s">
        <v>45</v>
      </c>
      <c r="C12" s="21">
        <f>COUNTIF(D12:K12,"&lt;&gt;")</f>
        <v>1</v>
      </c>
      <c r="D12" s="3"/>
      <c r="E12" s="37"/>
      <c r="F12" s="24">
        <v>52</v>
      </c>
      <c r="G12" s="41"/>
      <c r="H12" s="24"/>
      <c r="I12" s="3"/>
      <c r="J12" s="3"/>
      <c r="K12" s="3"/>
      <c r="L12" s="3"/>
      <c r="M12" s="3">
        <f>SUM(D12:L12)</f>
        <v>52</v>
      </c>
      <c r="N12" s="22">
        <f t="shared" si="2"/>
        <v>52</v>
      </c>
    </row>
    <row r="13" spans="1:14" s="23" customFormat="1" ht="12.75">
      <c r="A13" s="24">
        <f t="shared" si="1"/>
        <v>9</v>
      </c>
      <c r="B13" s="35" t="s">
        <v>44</v>
      </c>
      <c r="C13" s="21">
        <f>COUNTIF(D13:K13,"&lt;&gt;")</f>
        <v>1</v>
      </c>
      <c r="D13" s="3"/>
      <c r="E13" s="37"/>
      <c r="F13" s="24">
        <v>51.5</v>
      </c>
      <c r="G13" s="41"/>
      <c r="H13" s="24"/>
      <c r="I13" s="3"/>
      <c r="J13" s="3"/>
      <c r="K13" s="3"/>
      <c r="L13" s="3"/>
      <c r="M13" s="3">
        <f>SUM(D13:L13)</f>
        <v>51.5</v>
      </c>
      <c r="N13" s="22">
        <f aca="true" t="shared" si="3" ref="N13:N18">M13/C13</f>
        <v>51.5</v>
      </c>
    </row>
    <row r="14" spans="1:14" s="23" customFormat="1" ht="12.75">
      <c r="A14" s="24">
        <f t="shared" si="1"/>
        <v>10</v>
      </c>
      <c r="B14" s="33" t="s">
        <v>58</v>
      </c>
      <c r="C14" s="21">
        <f>COUNTIF(D14:K14,"&lt;&gt;")</f>
        <v>1</v>
      </c>
      <c r="D14" s="3"/>
      <c r="E14" s="37"/>
      <c r="F14" s="24"/>
      <c r="G14" s="41">
        <v>51.5</v>
      </c>
      <c r="H14" s="24"/>
      <c r="I14" s="3"/>
      <c r="J14" s="3"/>
      <c r="K14" s="3"/>
      <c r="L14" s="3"/>
      <c r="M14" s="3">
        <f>SUM(D14:L14)</f>
        <v>51.5</v>
      </c>
      <c r="N14" s="22">
        <f t="shared" si="3"/>
        <v>51.5</v>
      </c>
    </row>
    <row r="15" spans="1:14" s="23" customFormat="1" ht="12.75">
      <c r="A15" s="24">
        <f t="shared" si="1"/>
        <v>11</v>
      </c>
      <c r="B15" s="33" t="s">
        <v>35</v>
      </c>
      <c r="C15" s="21">
        <f>COUNTIF(D15:K15,"&lt;&gt;")</f>
        <v>1</v>
      </c>
      <c r="D15" s="3"/>
      <c r="E15" s="37"/>
      <c r="F15" s="24">
        <v>47.5</v>
      </c>
      <c r="G15" s="41"/>
      <c r="H15" s="24"/>
      <c r="I15" s="3"/>
      <c r="J15" s="3"/>
      <c r="K15" s="3"/>
      <c r="L15" s="3"/>
      <c r="M15" s="3">
        <f>SUM(D15:L15)</f>
        <v>47.5</v>
      </c>
      <c r="N15" s="22">
        <f t="shared" si="3"/>
        <v>47.5</v>
      </c>
    </row>
    <row r="16" spans="1:14" s="23" customFormat="1" ht="12.75">
      <c r="A16" s="24">
        <f t="shared" si="1"/>
        <v>12</v>
      </c>
      <c r="B16" s="35" t="s">
        <v>48</v>
      </c>
      <c r="C16" s="21">
        <f>COUNTIF(D16:K16,"&lt;&gt;")</f>
        <v>1</v>
      </c>
      <c r="D16" s="3">
        <v>45</v>
      </c>
      <c r="E16" s="37"/>
      <c r="F16" s="24"/>
      <c r="G16" s="41"/>
      <c r="H16" s="24"/>
      <c r="I16" s="3"/>
      <c r="J16" s="3"/>
      <c r="K16" s="3"/>
      <c r="L16" s="3"/>
      <c r="M16" s="3">
        <f>SUM(D16:L16)</f>
        <v>45</v>
      </c>
      <c r="N16" s="22">
        <f aca="true" t="shared" si="4" ref="N16:N32">M16/C16</f>
        <v>45</v>
      </c>
    </row>
    <row r="17" spans="1:14" s="23" customFormat="1" ht="12.75">
      <c r="A17" s="24">
        <f t="shared" si="1"/>
        <v>13</v>
      </c>
      <c r="B17" s="31" t="s">
        <v>36</v>
      </c>
      <c r="C17" s="21">
        <f>COUNTIF(D17:K17,"&lt;&gt;")</f>
        <v>1</v>
      </c>
      <c r="D17" s="3"/>
      <c r="E17" s="37"/>
      <c r="F17" s="24">
        <v>44.5</v>
      </c>
      <c r="G17" s="41"/>
      <c r="H17" s="24"/>
      <c r="I17" s="3"/>
      <c r="J17" s="3"/>
      <c r="K17" s="3"/>
      <c r="L17" s="3"/>
      <c r="M17" s="3">
        <f>SUM(D17:L17)</f>
        <v>44.5</v>
      </c>
      <c r="N17" s="22">
        <f t="shared" si="4"/>
        <v>44.5</v>
      </c>
    </row>
    <row r="18" spans="1:14" s="23" customFormat="1" ht="12.75">
      <c r="A18" s="24">
        <f t="shared" si="1"/>
        <v>14</v>
      </c>
      <c r="B18" s="31" t="s">
        <v>69</v>
      </c>
      <c r="C18" s="21">
        <f>COUNTIF(D18:K18,"&lt;&gt;")</f>
        <v>1</v>
      </c>
      <c r="D18" s="3"/>
      <c r="E18" s="37"/>
      <c r="F18" s="24"/>
      <c r="G18" s="41"/>
      <c r="H18" s="24">
        <v>43</v>
      </c>
      <c r="I18" s="3"/>
      <c r="J18" s="3"/>
      <c r="K18" s="3"/>
      <c r="L18" s="3"/>
      <c r="M18" s="3">
        <f>SUM(D18:L18)</f>
        <v>43</v>
      </c>
      <c r="N18" s="22">
        <f t="shared" si="4"/>
        <v>43</v>
      </c>
    </row>
    <row r="19" spans="1:14" s="23" customFormat="1" ht="12.75">
      <c r="A19" s="24">
        <f t="shared" si="1"/>
        <v>15</v>
      </c>
      <c r="B19" s="33" t="s">
        <v>56</v>
      </c>
      <c r="C19" s="21">
        <f>COUNTIF(D19:K19,"&lt;&gt;")</f>
        <v>1</v>
      </c>
      <c r="D19" s="3"/>
      <c r="E19" s="37"/>
      <c r="F19" s="24"/>
      <c r="G19" s="41">
        <v>41.5</v>
      </c>
      <c r="H19" s="24"/>
      <c r="I19" s="3"/>
      <c r="J19" s="3"/>
      <c r="K19" s="3"/>
      <c r="L19" s="3"/>
      <c r="M19" s="3">
        <f>SUM(D19:L19)</f>
        <v>41.5</v>
      </c>
      <c r="N19" s="22">
        <f t="shared" si="4"/>
        <v>41.5</v>
      </c>
    </row>
    <row r="20" spans="1:14" s="23" customFormat="1" ht="12.75">
      <c r="A20" s="24">
        <f t="shared" si="1"/>
        <v>16</v>
      </c>
      <c r="B20" s="33" t="s">
        <v>57</v>
      </c>
      <c r="C20" s="21">
        <f>COUNTIF(D20:K20,"&lt;&gt;")</f>
        <v>1</v>
      </c>
      <c r="D20" s="3"/>
      <c r="E20" s="37"/>
      <c r="F20" s="24"/>
      <c r="G20" s="41">
        <v>39</v>
      </c>
      <c r="H20" s="24"/>
      <c r="I20" s="3"/>
      <c r="J20" s="3"/>
      <c r="K20" s="3"/>
      <c r="L20" s="3"/>
      <c r="M20" s="3">
        <f>SUM(D20:L20)</f>
        <v>39</v>
      </c>
      <c r="N20" s="22">
        <f t="shared" si="4"/>
        <v>39</v>
      </c>
    </row>
    <row r="21" spans="1:14" s="23" customFormat="1" ht="12.75">
      <c r="A21" s="24">
        <f t="shared" si="1"/>
        <v>17</v>
      </c>
      <c r="B21" s="33" t="s">
        <v>63</v>
      </c>
      <c r="C21" s="21">
        <f>COUNTIF(D21:K21,"&lt;&gt;")</f>
        <v>1</v>
      </c>
      <c r="D21" s="3"/>
      <c r="E21" s="37"/>
      <c r="F21" s="24"/>
      <c r="G21" s="41">
        <v>39</v>
      </c>
      <c r="H21" s="24"/>
      <c r="I21" s="3"/>
      <c r="J21" s="3"/>
      <c r="K21" s="3"/>
      <c r="L21" s="3"/>
      <c r="M21" s="3">
        <f>SUM(D21:L21)</f>
        <v>39</v>
      </c>
      <c r="N21" s="22">
        <f t="shared" si="4"/>
        <v>39</v>
      </c>
    </row>
    <row r="22" spans="1:14" s="23" customFormat="1" ht="12.75">
      <c r="A22" s="24">
        <f t="shared" si="1"/>
        <v>18</v>
      </c>
      <c r="B22" s="35" t="s">
        <v>41</v>
      </c>
      <c r="C22" s="21">
        <f>COUNTIF(D22:K22,"&lt;&gt;")</f>
        <v>1</v>
      </c>
      <c r="D22" s="3"/>
      <c r="E22" s="37"/>
      <c r="F22" s="24">
        <v>38.5</v>
      </c>
      <c r="G22" s="41"/>
      <c r="H22" s="24"/>
      <c r="I22" s="3"/>
      <c r="J22" s="3"/>
      <c r="K22" s="3"/>
      <c r="L22" s="3"/>
      <c r="M22" s="3">
        <f>SUM(D22:L22)</f>
        <v>38.5</v>
      </c>
      <c r="N22" s="22">
        <f t="shared" si="4"/>
        <v>38.5</v>
      </c>
    </row>
    <row r="23" spans="1:14" s="23" customFormat="1" ht="12.75">
      <c r="A23" s="24">
        <f t="shared" si="1"/>
        <v>19</v>
      </c>
      <c r="B23" s="35" t="s">
        <v>42</v>
      </c>
      <c r="C23" s="21">
        <f>COUNTIF(D23:K23,"&lt;&gt;")</f>
        <v>1</v>
      </c>
      <c r="D23" s="3"/>
      <c r="E23" s="37"/>
      <c r="F23" s="24">
        <v>38</v>
      </c>
      <c r="G23" s="41"/>
      <c r="H23" s="24"/>
      <c r="I23" s="3"/>
      <c r="J23" s="3"/>
      <c r="K23" s="3"/>
      <c r="L23" s="3"/>
      <c r="M23" s="3">
        <f>SUM(D23:L23)</f>
        <v>38</v>
      </c>
      <c r="N23" s="22">
        <f t="shared" si="4"/>
        <v>38</v>
      </c>
    </row>
    <row r="24" spans="1:14" s="23" customFormat="1" ht="12.75">
      <c r="A24" s="24">
        <f t="shared" si="1"/>
        <v>20</v>
      </c>
      <c r="B24" s="35" t="s">
        <v>49</v>
      </c>
      <c r="C24" s="21">
        <f>COUNTIF(D24:K24,"&lt;&gt;")</f>
        <v>1</v>
      </c>
      <c r="D24" s="3">
        <v>37</v>
      </c>
      <c r="E24" s="37"/>
      <c r="F24" s="24"/>
      <c r="G24" s="41"/>
      <c r="H24" s="24"/>
      <c r="I24" s="3"/>
      <c r="J24" s="3"/>
      <c r="K24" s="3"/>
      <c r="L24" s="3"/>
      <c r="M24" s="3">
        <f>SUM(D24:L24)</f>
        <v>37</v>
      </c>
      <c r="N24" s="22">
        <f t="shared" si="4"/>
        <v>37</v>
      </c>
    </row>
    <row r="25" spans="1:14" s="23" customFormat="1" ht="12.75">
      <c r="A25" s="24">
        <f t="shared" si="1"/>
        <v>21</v>
      </c>
      <c r="B25" s="31" t="s">
        <v>38</v>
      </c>
      <c r="C25" s="21">
        <f>COUNTIF(D25:K25,"&lt;&gt;")</f>
        <v>1</v>
      </c>
      <c r="D25" s="3"/>
      <c r="E25" s="37"/>
      <c r="F25" s="24">
        <v>37</v>
      </c>
      <c r="G25" s="41"/>
      <c r="H25" s="24"/>
      <c r="I25" s="3"/>
      <c r="J25" s="3"/>
      <c r="K25" s="3"/>
      <c r="L25" s="3"/>
      <c r="M25" s="3">
        <f>SUM(D25:L25)</f>
        <v>37</v>
      </c>
      <c r="N25" s="22">
        <f t="shared" si="4"/>
        <v>37</v>
      </c>
    </row>
    <row r="26" spans="1:14" s="23" customFormat="1" ht="12.75">
      <c r="A26" s="24">
        <f t="shared" si="1"/>
        <v>22</v>
      </c>
      <c r="B26" s="35" t="s">
        <v>43</v>
      </c>
      <c r="C26" s="21">
        <f>COUNTIF(D26:K26,"&lt;&gt;")</f>
        <v>1</v>
      </c>
      <c r="D26" s="3"/>
      <c r="E26" s="37"/>
      <c r="F26" s="24">
        <v>36</v>
      </c>
      <c r="G26" s="41"/>
      <c r="H26" s="24"/>
      <c r="I26" s="3"/>
      <c r="J26" s="3"/>
      <c r="K26" s="3"/>
      <c r="L26" s="3"/>
      <c r="M26" s="3">
        <f>SUM(D26:L26)</f>
        <v>36</v>
      </c>
      <c r="N26" s="22">
        <f t="shared" si="4"/>
        <v>36</v>
      </c>
    </row>
    <row r="27" spans="1:14" s="23" customFormat="1" ht="12.75">
      <c r="A27" s="24">
        <f t="shared" si="1"/>
        <v>23</v>
      </c>
      <c r="B27" s="35" t="s">
        <v>51</v>
      </c>
      <c r="C27" s="21">
        <f>COUNTIF(D27:K27,"&lt;&gt;")</f>
        <v>1</v>
      </c>
      <c r="D27" s="3">
        <v>35.5</v>
      </c>
      <c r="E27" s="37"/>
      <c r="F27" s="24"/>
      <c r="G27" s="41"/>
      <c r="H27" s="24"/>
      <c r="I27" s="3"/>
      <c r="J27" s="3"/>
      <c r="K27" s="3"/>
      <c r="L27" s="3"/>
      <c r="M27" s="3">
        <f>SUM(D27:L27)</f>
        <v>35.5</v>
      </c>
      <c r="N27" s="22">
        <f t="shared" si="4"/>
        <v>35.5</v>
      </c>
    </row>
    <row r="28" spans="1:14" s="23" customFormat="1" ht="12.75">
      <c r="A28" s="24">
        <f t="shared" si="1"/>
        <v>24</v>
      </c>
      <c r="B28" s="35" t="s">
        <v>50</v>
      </c>
      <c r="C28" s="21">
        <f>COUNTIF(D28:K28,"&lt;&gt;")</f>
        <v>1</v>
      </c>
      <c r="D28" s="3">
        <v>35.5</v>
      </c>
      <c r="E28" s="37"/>
      <c r="F28" s="24"/>
      <c r="G28" s="41"/>
      <c r="H28" s="24"/>
      <c r="I28" s="3"/>
      <c r="J28" s="3"/>
      <c r="K28" s="3"/>
      <c r="L28" s="3"/>
      <c r="M28" s="3">
        <f>SUM(D28:L28)</f>
        <v>35.5</v>
      </c>
      <c r="N28" s="22">
        <f t="shared" si="4"/>
        <v>35.5</v>
      </c>
    </row>
    <row r="29" spans="1:14" s="23" customFormat="1" ht="12.75">
      <c r="A29" s="24">
        <f t="shared" si="1"/>
        <v>25</v>
      </c>
      <c r="B29" s="35" t="s">
        <v>52</v>
      </c>
      <c r="C29" s="21">
        <f>COUNTIF(D29:K29,"&lt;&gt;")</f>
        <v>1</v>
      </c>
      <c r="D29" s="3">
        <v>34.5</v>
      </c>
      <c r="E29" s="37"/>
      <c r="F29" s="24"/>
      <c r="G29" s="41"/>
      <c r="H29" s="24"/>
      <c r="I29" s="3"/>
      <c r="J29" s="3"/>
      <c r="K29" s="3"/>
      <c r="L29" s="3"/>
      <c r="M29" s="3">
        <f>SUM(D29:L29)</f>
        <v>34.5</v>
      </c>
      <c r="N29" s="22">
        <f t="shared" si="4"/>
        <v>34.5</v>
      </c>
    </row>
    <row r="30" spans="1:14" s="23" customFormat="1" ht="13.5" customHeight="1">
      <c r="A30" s="24">
        <f t="shared" si="1"/>
        <v>26</v>
      </c>
      <c r="B30" s="31" t="s">
        <v>72</v>
      </c>
      <c r="C30" s="21">
        <f>COUNTIF(D30:K30,"&lt;&gt;")</f>
        <v>1</v>
      </c>
      <c r="D30" s="3"/>
      <c r="E30" s="37"/>
      <c r="F30" s="24"/>
      <c r="G30" s="41"/>
      <c r="H30" s="24">
        <v>34</v>
      </c>
      <c r="I30" s="3"/>
      <c r="J30" s="3"/>
      <c r="K30" s="3"/>
      <c r="L30" s="3"/>
      <c r="M30" s="3">
        <f>SUM(D30:L30)</f>
        <v>34</v>
      </c>
      <c r="N30" s="22">
        <f t="shared" si="4"/>
        <v>34</v>
      </c>
    </row>
    <row r="31" spans="1:14" s="23" customFormat="1" ht="13.5" customHeight="1">
      <c r="A31" s="24">
        <f t="shared" si="1"/>
        <v>27</v>
      </c>
      <c r="B31" s="33" t="s">
        <v>55</v>
      </c>
      <c r="C31" s="21">
        <f>COUNTIF(D31:K31,"&lt;&gt;")</f>
        <v>1</v>
      </c>
      <c r="D31" s="3"/>
      <c r="E31" s="37"/>
      <c r="F31" s="24"/>
      <c r="G31" s="41">
        <v>30</v>
      </c>
      <c r="H31" s="24"/>
      <c r="I31" s="3"/>
      <c r="J31" s="3"/>
      <c r="K31" s="3"/>
      <c r="L31" s="3"/>
      <c r="M31" s="3">
        <f>SUM(D31:L31)</f>
        <v>30</v>
      </c>
      <c r="N31" s="22">
        <f t="shared" si="4"/>
        <v>30</v>
      </c>
    </row>
    <row r="32" spans="1:14" s="23" customFormat="1" ht="12.75">
      <c r="A32" s="24">
        <f t="shared" si="1"/>
        <v>28</v>
      </c>
      <c r="B32" s="35" t="s">
        <v>40</v>
      </c>
      <c r="C32" s="21">
        <f>COUNTIF(D32:K32,"&lt;&gt;")</f>
        <v>1</v>
      </c>
      <c r="D32" s="3"/>
      <c r="E32" s="37"/>
      <c r="F32" s="24">
        <v>19.5</v>
      </c>
      <c r="G32" s="41"/>
      <c r="H32" s="24"/>
      <c r="I32" s="3"/>
      <c r="J32" s="3"/>
      <c r="K32" s="3"/>
      <c r="L32" s="3"/>
      <c r="M32" s="3">
        <f>SUM(D32:L32)</f>
        <v>19.5</v>
      </c>
      <c r="N32" s="22">
        <f t="shared" si="4"/>
        <v>19.5</v>
      </c>
    </row>
    <row r="33" spans="1:14" ht="12.75">
      <c r="A33" s="52" t="s">
        <v>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4"/>
    </row>
    <row r="34" spans="1:14" ht="12.75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7"/>
    </row>
    <row r="35" spans="1:14" ht="12.75">
      <c r="A35" s="51" t="s">
        <v>3</v>
      </c>
      <c r="B35" s="50" t="s">
        <v>5</v>
      </c>
      <c r="C35" s="28" t="s">
        <v>7</v>
      </c>
      <c r="D35" s="7">
        <f>SUM(D5:D32)/D37</f>
        <v>41.125</v>
      </c>
      <c r="E35" s="38"/>
      <c r="F35" s="7">
        <f>SUM(F5:F32)/F37</f>
        <v>44.96666666666667</v>
      </c>
      <c r="G35" s="7">
        <f>SUM(G5:G32)/G37</f>
        <v>47</v>
      </c>
      <c r="H35" s="7">
        <f>SUM(H5:H32)/H37</f>
        <v>45.5</v>
      </c>
      <c r="I35" s="7"/>
      <c r="J35" s="7"/>
      <c r="K35" s="7"/>
      <c r="L35" s="7"/>
      <c r="M35" s="4"/>
      <c r="N35" s="13"/>
    </row>
    <row r="36" spans="1:14" ht="12.75">
      <c r="A36" s="51"/>
      <c r="B36" s="50"/>
      <c r="C36" s="28" t="s">
        <v>20</v>
      </c>
      <c r="D36" s="7">
        <f>MAX(D5:D32)</f>
        <v>53</v>
      </c>
      <c r="E36" s="38"/>
      <c r="F36" s="7">
        <f>MAX(F5:F32)</f>
        <v>60</v>
      </c>
      <c r="G36" s="7">
        <f>MAX(G5:G32)</f>
        <v>59.5</v>
      </c>
      <c r="H36" s="7">
        <f>MAX(H5:H32)</f>
        <v>50</v>
      </c>
      <c r="I36" s="7"/>
      <c r="J36" s="7"/>
      <c r="K36" s="7"/>
      <c r="L36" s="7"/>
      <c r="M36" s="11"/>
      <c r="N36" s="12"/>
    </row>
    <row r="37" spans="1:14" ht="12.75">
      <c r="A37" s="51"/>
      <c r="B37" s="50"/>
      <c r="C37" s="28" t="s">
        <v>6</v>
      </c>
      <c r="D37" s="9">
        <f>COUNTIF(D5:D32,"&lt;&gt;")</f>
        <v>8</v>
      </c>
      <c r="E37" s="39"/>
      <c r="F37" s="9">
        <f>COUNTIF(F5:F32,"&lt;&gt;")</f>
        <v>15</v>
      </c>
      <c r="G37" s="9">
        <f>COUNTIF(G5:G32,"&lt;&gt;")</f>
        <v>11</v>
      </c>
      <c r="H37" s="9">
        <f>COUNTIF(H5:H32,"&lt;&gt;")</f>
        <v>7</v>
      </c>
      <c r="I37" s="9"/>
      <c r="J37" s="9"/>
      <c r="K37" s="9"/>
      <c r="L37" s="9"/>
      <c r="M37" s="13"/>
      <c r="N37" s="12"/>
    </row>
    <row r="38" spans="1:14" ht="12.75">
      <c r="A38" s="51"/>
      <c r="B38" s="49" t="s">
        <v>4</v>
      </c>
      <c r="C38" s="27" t="s">
        <v>21</v>
      </c>
      <c r="D38" s="6" t="s">
        <v>17</v>
      </c>
      <c r="E38" s="40"/>
      <c r="F38" s="6" t="s">
        <v>17</v>
      </c>
      <c r="G38" s="6" t="s">
        <v>17</v>
      </c>
      <c r="H38" s="6" t="s">
        <v>17</v>
      </c>
      <c r="I38" s="6"/>
      <c r="J38" s="6"/>
      <c r="K38" s="6"/>
      <c r="L38" s="6"/>
      <c r="M38" s="14"/>
      <c r="N38" s="12"/>
    </row>
    <row r="39" spans="1:14" ht="12.75">
      <c r="A39" s="51"/>
      <c r="B39" s="49"/>
      <c r="C39" s="27" t="s">
        <v>22</v>
      </c>
      <c r="D39" s="6" t="s">
        <v>26</v>
      </c>
      <c r="E39" s="44"/>
      <c r="F39" s="6" t="s">
        <v>26</v>
      </c>
      <c r="G39" s="6" t="s">
        <v>26</v>
      </c>
      <c r="H39" s="6" t="s">
        <v>26</v>
      </c>
      <c r="I39" s="6"/>
      <c r="J39" s="6"/>
      <c r="K39" s="6"/>
      <c r="L39" s="18"/>
      <c r="M39" s="15"/>
      <c r="N39" s="16"/>
    </row>
    <row r="40" spans="1:14" ht="12.75">
      <c r="A40" s="51"/>
      <c r="B40" s="49"/>
      <c r="C40" s="27" t="s">
        <v>23</v>
      </c>
      <c r="D40" s="6" t="s">
        <v>33</v>
      </c>
      <c r="E40" s="40"/>
      <c r="F40" s="47" t="s">
        <v>64</v>
      </c>
      <c r="G40" s="6" t="s">
        <v>65</v>
      </c>
      <c r="H40" s="6" t="s">
        <v>66</v>
      </c>
      <c r="I40" s="6"/>
      <c r="J40" s="6"/>
      <c r="K40" s="6"/>
      <c r="L40" s="6"/>
      <c r="M40" s="15"/>
      <c r="N40" s="16"/>
    </row>
    <row r="41" spans="1:14" ht="12.75" customHeight="1">
      <c r="A41" s="51"/>
      <c r="B41" s="49"/>
      <c r="C41" s="27" t="s">
        <v>24</v>
      </c>
      <c r="D41" s="6" t="s">
        <v>27</v>
      </c>
      <c r="E41" s="40"/>
      <c r="F41" s="6" t="s">
        <v>27</v>
      </c>
      <c r="G41" s="6" t="s">
        <v>27</v>
      </c>
      <c r="H41" s="6" t="s">
        <v>27</v>
      </c>
      <c r="I41" s="6"/>
      <c r="J41" s="6"/>
      <c r="K41" s="6"/>
      <c r="L41" s="18"/>
      <c r="M41" s="15"/>
      <c r="N41" s="16"/>
    </row>
    <row r="42" spans="1:14" s="5" customFormat="1" ht="12.75" customHeight="1">
      <c r="A42" s="51"/>
      <c r="B42" s="49"/>
      <c r="C42" s="27" t="s">
        <v>25</v>
      </c>
      <c r="D42" s="6" t="s">
        <v>18</v>
      </c>
      <c r="E42" s="40"/>
      <c r="F42" s="6" t="s">
        <v>18</v>
      </c>
      <c r="G42" s="6" t="s">
        <v>18</v>
      </c>
      <c r="H42" s="6" t="s">
        <v>18</v>
      </c>
      <c r="I42" s="6"/>
      <c r="J42" s="6"/>
      <c r="K42" s="6"/>
      <c r="L42" s="6"/>
      <c r="M42" s="15"/>
      <c r="N42" s="16"/>
    </row>
    <row r="43" spans="1:14" s="8" customFormat="1" ht="12.75">
      <c r="A43" s="19"/>
      <c r="B43" s="4"/>
      <c r="C43" s="4"/>
      <c r="D43" s="20">
        <v>21</v>
      </c>
      <c r="E43" s="20">
        <v>0</v>
      </c>
      <c r="F43" s="20">
        <v>55</v>
      </c>
      <c r="G43" s="20">
        <v>0</v>
      </c>
      <c r="H43" s="17">
        <v>32</v>
      </c>
      <c r="I43" s="17">
        <v>0</v>
      </c>
      <c r="J43" s="17">
        <v>0</v>
      </c>
      <c r="K43" s="17">
        <v>0</v>
      </c>
      <c r="L43" s="17">
        <v>0</v>
      </c>
      <c r="M43" s="15"/>
      <c r="N43" s="16"/>
    </row>
    <row r="44" spans="1:14" s="10" customFormat="1" ht="12.75">
      <c r="A44" s="4"/>
      <c r="B44" s="4"/>
      <c r="C44" s="4"/>
      <c r="D44" s="1"/>
      <c r="E44" s="1"/>
      <c r="F44" s="1"/>
      <c r="G44" s="1"/>
      <c r="H44" s="1"/>
      <c r="I44" s="1"/>
      <c r="J44" s="1"/>
      <c r="K44" s="1"/>
      <c r="L44" s="1"/>
      <c r="M44"/>
      <c r="N44" s="8"/>
    </row>
    <row r="45" ht="11.25" customHeight="1"/>
    <row r="47" ht="12.75">
      <c r="O47" s="8"/>
    </row>
  </sheetData>
  <sheetProtection/>
  <mergeCells count="11">
    <mergeCell ref="A3:A4"/>
    <mergeCell ref="D3:L3"/>
    <mergeCell ref="B38:B42"/>
    <mergeCell ref="B35:B37"/>
    <mergeCell ref="A35:A42"/>
    <mergeCell ref="A33:N34"/>
    <mergeCell ref="A1:N1"/>
    <mergeCell ref="A2:G2"/>
    <mergeCell ref="H2:M2"/>
    <mergeCell ref="M3:M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="97" zoomScaleNormal="97" zoomScalePageLayoutView="0" workbookViewId="0" topLeftCell="A65">
      <selection activeCell="G78" sqref="G78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2.75">
      <c r="A1" s="87" t="s">
        <v>16</v>
      </c>
      <c r="B1" s="87"/>
      <c r="C1" s="87"/>
      <c r="D1" s="87"/>
      <c r="E1" s="87"/>
      <c r="F1" s="87"/>
    </row>
    <row r="2" spans="1:6" ht="12.75">
      <c r="A2" s="88">
        <v>44479</v>
      </c>
      <c r="B2" s="89"/>
      <c r="C2" s="89"/>
      <c r="D2" s="88">
        <v>44479</v>
      </c>
      <c r="E2" s="89"/>
      <c r="F2" s="89"/>
    </row>
    <row r="3" spans="1:6" ht="12.75">
      <c r="A3" s="89" t="s">
        <v>10</v>
      </c>
      <c r="B3" s="89"/>
      <c r="C3" s="89"/>
      <c r="D3" s="89" t="s">
        <v>11</v>
      </c>
      <c r="E3" s="89"/>
      <c r="F3" s="89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5" customHeight="1">
      <c r="A5" s="31" t="s">
        <v>54</v>
      </c>
      <c r="B5" s="32">
        <v>0</v>
      </c>
      <c r="C5" s="32">
        <v>0</v>
      </c>
      <c r="D5" s="31" t="s">
        <v>54</v>
      </c>
      <c r="E5" s="32">
        <v>0</v>
      </c>
      <c r="F5" s="32">
        <v>0</v>
      </c>
    </row>
    <row r="6" spans="1:6" ht="15" customHeight="1">
      <c r="A6" s="31" t="s">
        <v>54</v>
      </c>
      <c r="B6" s="32">
        <v>0</v>
      </c>
      <c r="C6" s="32">
        <v>0</v>
      </c>
      <c r="D6" s="31" t="s">
        <v>54</v>
      </c>
      <c r="E6" s="32">
        <v>0</v>
      </c>
      <c r="F6" s="32">
        <v>0</v>
      </c>
    </row>
    <row r="7" spans="1:8" ht="15" customHeight="1">
      <c r="A7" s="31" t="s">
        <v>54</v>
      </c>
      <c r="B7" s="32">
        <v>0</v>
      </c>
      <c r="C7" s="32">
        <v>0</v>
      </c>
      <c r="D7" s="31" t="s">
        <v>54</v>
      </c>
      <c r="E7" s="32">
        <v>0</v>
      </c>
      <c r="F7" s="32">
        <v>0</v>
      </c>
      <c r="H7" s="10"/>
    </row>
    <row r="8" spans="1:6" ht="15" customHeight="1">
      <c r="A8" s="31" t="s">
        <v>54</v>
      </c>
      <c r="B8" s="32">
        <v>0</v>
      </c>
      <c r="C8" s="32">
        <v>0</v>
      </c>
      <c r="D8" s="31" t="s">
        <v>54</v>
      </c>
      <c r="E8" s="32">
        <v>0</v>
      </c>
      <c r="F8" s="32">
        <v>0</v>
      </c>
    </row>
    <row r="9" spans="1:6" ht="15" customHeight="1">
      <c r="A9" s="31" t="s">
        <v>54</v>
      </c>
      <c r="B9" s="32">
        <v>0</v>
      </c>
      <c r="C9" s="32">
        <v>0</v>
      </c>
      <c r="D9" s="31" t="s">
        <v>54</v>
      </c>
      <c r="E9" s="32">
        <v>0</v>
      </c>
      <c r="F9" s="32">
        <v>0</v>
      </c>
    </row>
    <row r="10" spans="1:12" ht="15" customHeight="1">
      <c r="A10" s="31" t="s">
        <v>54</v>
      </c>
      <c r="B10" s="32">
        <v>0</v>
      </c>
      <c r="C10" s="32">
        <v>0</v>
      </c>
      <c r="D10" s="31" t="s">
        <v>54</v>
      </c>
      <c r="E10" s="32">
        <v>0</v>
      </c>
      <c r="F10" s="32">
        <v>0</v>
      </c>
      <c r="H10" s="26"/>
      <c r="I10" s="26"/>
      <c r="J10" s="26"/>
      <c r="K10" s="26"/>
      <c r="L10" s="26"/>
    </row>
    <row r="11" spans="1:12" ht="15" customHeight="1">
      <c r="A11" s="31" t="s">
        <v>54</v>
      </c>
      <c r="B11" s="32">
        <v>0</v>
      </c>
      <c r="C11" s="32">
        <v>0</v>
      </c>
      <c r="D11" s="31" t="s">
        <v>54</v>
      </c>
      <c r="E11" s="32">
        <v>0</v>
      </c>
      <c r="F11" s="32">
        <v>0</v>
      </c>
      <c r="H11" s="26"/>
      <c r="I11" s="26"/>
      <c r="J11" s="26"/>
      <c r="K11" s="26"/>
      <c r="L11" s="26"/>
    </row>
    <row r="12" spans="1:12" ht="15" customHeight="1">
      <c r="A12" s="31" t="s">
        <v>54</v>
      </c>
      <c r="B12" s="32">
        <v>0</v>
      </c>
      <c r="C12" s="32">
        <v>0</v>
      </c>
      <c r="D12" s="31" t="s">
        <v>54</v>
      </c>
      <c r="E12" s="32">
        <v>0</v>
      </c>
      <c r="F12" s="32">
        <v>0</v>
      </c>
      <c r="H12" s="26"/>
      <c r="I12" s="26"/>
      <c r="J12" s="26"/>
      <c r="K12" s="26"/>
      <c r="L12" s="26"/>
    </row>
    <row r="13" spans="1:12" ht="15" customHeight="1">
      <c r="A13" s="31" t="s">
        <v>54</v>
      </c>
      <c r="B13" s="32">
        <v>0</v>
      </c>
      <c r="C13" s="32">
        <v>0</v>
      </c>
      <c r="D13" s="31" t="s">
        <v>54</v>
      </c>
      <c r="E13" s="32">
        <v>0</v>
      </c>
      <c r="F13" s="32">
        <v>0</v>
      </c>
      <c r="H13" s="26"/>
      <c r="I13" s="26"/>
      <c r="J13" s="26"/>
      <c r="K13" s="26"/>
      <c r="L13" s="26"/>
    </row>
    <row r="14" spans="1:12" ht="15" customHeight="1">
      <c r="A14" s="31" t="s">
        <v>54</v>
      </c>
      <c r="B14" s="32">
        <v>0</v>
      </c>
      <c r="C14" s="32">
        <v>0</v>
      </c>
      <c r="D14" s="31" t="s">
        <v>54</v>
      </c>
      <c r="E14" s="32">
        <v>0</v>
      </c>
      <c r="F14" s="32">
        <v>0</v>
      </c>
      <c r="H14" s="26"/>
      <c r="I14" s="26"/>
      <c r="J14" s="26"/>
      <c r="K14" s="26"/>
      <c r="L14" s="26"/>
    </row>
    <row r="15" spans="1:12" ht="15" customHeight="1">
      <c r="A15" s="90" t="s">
        <v>15</v>
      </c>
      <c r="B15" s="91"/>
      <c r="C15" s="91"/>
      <c r="D15" s="91"/>
      <c r="E15" s="91"/>
      <c r="F15" s="92"/>
      <c r="H15" s="26"/>
      <c r="I15" s="26"/>
      <c r="J15" s="26"/>
      <c r="K15" s="26"/>
      <c r="L15" s="26"/>
    </row>
    <row r="16" spans="1:12" ht="15" customHeight="1">
      <c r="A16" s="69" t="s">
        <v>30</v>
      </c>
      <c r="B16" s="70"/>
      <c r="C16" s="71"/>
      <c r="D16" s="69" t="s">
        <v>31</v>
      </c>
      <c r="E16" s="70"/>
      <c r="F16" s="71"/>
      <c r="H16" s="26"/>
      <c r="I16" s="26"/>
      <c r="J16" s="26"/>
      <c r="K16" s="26"/>
      <c r="L16" s="26"/>
    </row>
    <row r="17" spans="1:6" ht="15" customHeight="1">
      <c r="A17" s="72"/>
      <c r="B17" s="73"/>
      <c r="C17" s="74"/>
      <c r="D17" s="72"/>
      <c r="E17" s="73"/>
      <c r="F17" s="74"/>
    </row>
    <row r="18" spans="1:6" ht="15" customHeight="1">
      <c r="A18" s="75" t="s">
        <v>54</v>
      </c>
      <c r="B18" s="76"/>
      <c r="C18" s="77"/>
      <c r="D18" s="81" t="s">
        <v>54</v>
      </c>
      <c r="E18" s="82"/>
      <c r="F18" s="83"/>
    </row>
    <row r="19" spans="1:6" ht="15" customHeight="1">
      <c r="A19" s="78"/>
      <c r="B19" s="79"/>
      <c r="C19" s="80"/>
      <c r="D19" s="84"/>
      <c r="E19" s="85"/>
      <c r="F19" s="86"/>
    </row>
    <row r="20" spans="1:6" ht="15" customHeight="1">
      <c r="A20" s="87" t="s">
        <v>16</v>
      </c>
      <c r="B20" s="87"/>
      <c r="C20" s="87"/>
      <c r="D20" s="87"/>
      <c r="E20" s="87"/>
      <c r="F20" s="87"/>
    </row>
    <row r="21" spans="1:6" ht="13.5" customHeight="1">
      <c r="A21" s="88">
        <v>44493</v>
      </c>
      <c r="B21" s="89"/>
      <c r="C21" s="89"/>
      <c r="D21" s="88">
        <v>44493</v>
      </c>
      <c r="E21" s="89"/>
      <c r="F21" s="89"/>
    </row>
    <row r="22" spans="1:6" ht="13.5" customHeight="1">
      <c r="A22" s="89" t="s">
        <v>10</v>
      </c>
      <c r="B22" s="89"/>
      <c r="C22" s="89"/>
      <c r="D22" s="89" t="s">
        <v>11</v>
      </c>
      <c r="E22" s="89"/>
      <c r="F22" s="89"/>
    </row>
    <row r="23" spans="1:6" ht="12.75">
      <c r="A23" s="25" t="s">
        <v>1</v>
      </c>
      <c r="B23" s="25" t="s">
        <v>13</v>
      </c>
      <c r="C23" s="25" t="s">
        <v>14</v>
      </c>
      <c r="D23" s="25" t="s">
        <v>1</v>
      </c>
      <c r="E23" s="25" t="s">
        <v>13</v>
      </c>
      <c r="F23" s="25" t="s">
        <v>14</v>
      </c>
    </row>
    <row r="24" spans="1:6" ht="12.75" customHeight="1">
      <c r="A24" s="35" t="s">
        <v>41</v>
      </c>
      <c r="B24" s="36">
        <v>69</v>
      </c>
      <c r="C24" s="36">
        <f aca="true" t="shared" si="0" ref="C24:C38">ABS(69-B24)</f>
        <v>0</v>
      </c>
      <c r="D24" s="35" t="s">
        <v>41</v>
      </c>
      <c r="E24" s="35">
        <v>23</v>
      </c>
      <c r="F24" s="35">
        <f aca="true" t="shared" si="1" ref="F24:F38">ABS(23-E24)</f>
        <v>0</v>
      </c>
    </row>
    <row r="25" spans="1:6" ht="12.75">
      <c r="A25" s="35" t="s">
        <v>45</v>
      </c>
      <c r="B25" s="36">
        <v>68</v>
      </c>
      <c r="C25" s="36">
        <f t="shared" si="0"/>
        <v>1</v>
      </c>
      <c r="D25" s="35" t="s">
        <v>34</v>
      </c>
      <c r="E25" s="35">
        <v>21</v>
      </c>
      <c r="F25" s="35">
        <f t="shared" si="1"/>
        <v>2</v>
      </c>
    </row>
    <row r="26" spans="1:6" ht="12.75">
      <c r="A26" s="35" t="s">
        <v>39</v>
      </c>
      <c r="B26" s="36">
        <v>72</v>
      </c>
      <c r="C26" s="36">
        <f t="shared" si="0"/>
        <v>3</v>
      </c>
      <c r="D26" s="35" t="s">
        <v>29</v>
      </c>
      <c r="E26" s="35">
        <v>21</v>
      </c>
      <c r="F26" s="35">
        <f t="shared" si="1"/>
        <v>2</v>
      </c>
    </row>
    <row r="27" spans="1:6" ht="12.75">
      <c r="A27" s="35" t="s">
        <v>44</v>
      </c>
      <c r="B27" s="36">
        <v>72</v>
      </c>
      <c r="C27" s="36">
        <f t="shared" si="0"/>
        <v>3</v>
      </c>
      <c r="D27" s="35" t="s">
        <v>39</v>
      </c>
      <c r="E27" s="35">
        <v>27</v>
      </c>
      <c r="F27" s="35">
        <f t="shared" si="1"/>
        <v>4</v>
      </c>
    </row>
    <row r="28" spans="1:6" ht="12.75">
      <c r="A28" s="35" t="s">
        <v>34</v>
      </c>
      <c r="B28" s="36">
        <v>75</v>
      </c>
      <c r="C28" s="36">
        <f t="shared" si="0"/>
        <v>6</v>
      </c>
      <c r="D28" s="35" t="s">
        <v>43</v>
      </c>
      <c r="E28" s="35">
        <v>15</v>
      </c>
      <c r="F28" s="35">
        <f t="shared" si="1"/>
        <v>8</v>
      </c>
    </row>
    <row r="29" spans="1:6" ht="12.75">
      <c r="A29" s="35" t="s">
        <v>43</v>
      </c>
      <c r="B29" s="36">
        <v>63</v>
      </c>
      <c r="C29" s="36">
        <f t="shared" si="0"/>
        <v>6</v>
      </c>
      <c r="D29" s="35" t="s">
        <v>44</v>
      </c>
      <c r="E29" s="35">
        <v>14</v>
      </c>
      <c r="F29" s="35">
        <f t="shared" si="1"/>
        <v>9</v>
      </c>
    </row>
    <row r="30" spans="1:6" ht="12.75">
      <c r="A30" s="42" t="s">
        <v>37</v>
      </c>
      <c r="B30" s="36">
        <v>62</v>
      </c>
      <c r="C30" s="36">
        <f t="shared" si="0"/>
        <v>7</v>
      </c>
      <c r="D30" s="42" t="s">
        <v>37</v>
      </c>
      <c r="E30" s="35">
        <v>14</v>
      </c>
      <c r="F30" s="35">
        <f t="shared" si="1"/>
        <v>9</v>
      </c>
    </row>
    <row r="31" spans="1:6" ht="12.75">
      <c r="A31" s="35" t="s">
        <v>32</v>
      </c>
      <c r="B31" s="36">
        <v>77</v>
      </c>
      <c r="C31" s="36">
        <f t="shared" si="0"/>
        <v>8</v>
      </c>
      <c r="D31" s="43" t="s">
        <v>35</v>
      </c>
      <c r="E31" s="35">
        <v>32</v>
      </c>
      <c r="F31" s="35">
        <f t="shared" si="1"/>
        <v>9</v>
      </c>
    </row>
    <row r="32" spans="1:6" ht="12.75">
      <c r="A32" s="35" t="s">
        <v>29</v>
      </c>
      <c r="B32" s="36">
        <v>44</v>
      </c>
      <c r="C32" s="36">
        <f t="shared" si="0"/>
        <v>25</v>
      </c>
      <c r="D32" s="35" t="s">
        <v>32</v>
      </c>
      <c r="E32" s="35">
        <v>13</v>
      </c>
      <c r="F32" s="35">
        <f t="shared" si="1"/>
        <v>10</v>
      </c>
    </row>
    <row r="33" spans="1:6" ht="12.75">
      <c r="A33" s="43" t="s">
        <v>35</v>
      </c>
      <c r="B33" s="36">
        <v>42</v>
      </c>
      <c r="C33" s="36">
        <f t="shared" si="0"/>
        <v>27</v>
      </c>
      <c r="D33" s="35" t="s">
        <v>42</v>
      </c>
      <c r="E33" s="35">
        <v>12</v>
      </c>
      <c r="F33" s="35">
        <f t="shared" si="1"/>
        <v>11</v>
      </c>
    </row>
    <row r="34" spans="1:6" ht="12.75">
      <c r="A34" s="35" t="s">
        <v>42</v>
      </c>
      <c r="B34" s="36">
        <v>40</v>
      </c>
      <c r="C34" s="36">
        <f t="shared" si="0"/>
        <v>29</v>
      </c>
      <c r="D34" s="35" t="s">
        <v>36</v>
      </c>
      <c r="E34" s="35">
        <v>12</v>
      </c>
      <c r="F34" s="35">
        <f t="shared" si="1"/>
        <v>11</v>
      </c>
    </row>
    <row r="35" spans="1:6" ht="12.75">
      <c r="A35" s="35" t="s">
        <v>40</v>
      </c>
      <c r="B35" s="36">
        <v>100</v>
      </c>
      <c r="C35" s="36">
        <f t="shared" si="0"/>
        <v>31</v>
      </c>
      <c r="D35" s="35" t="s">
        <v>38</v>
      </c>
      <c r="E35" s="35">
        <v>10</v>
      </c>
      <c r="F35" s="35">
        <f t="shared" si="1"/>
        <v>13</v>
      </c>
    </row>
    <row r="36" spans="1:6" ht="12.75">
      <c r="A36" s="35" t="s">
        <v>38</v>
      </c>
      <c r="B36" s="36">
        <v>36</v>
      </c>
      <c r="C36" s="36">
        <f t="shared" si="0"/>
        <v>33</v>
      </c>
      <c r="D36" s="35" t="s">
        <v>28</v>
      </c>
      <c r="E36" s="35">
        <v>37</v>
      </c>
      <c r="F36" s="35">
        <f t="shared" si="1"/>
        <v>14</v>
      </c>
    </row>
    <row r="37" spans="1:6" ht="12.75">
      <c r="A37" s="35" t="s">
        <v>28</v>
      </c>
      <c r="B37" s="36">
        <v>176</v>
      </c>
      <c r="C37" s="36">
        <f t="shared" si="0"/>
        <v>107</v>
      </c>
      <c r="D37" s="35" t="s">
        <v>40</v>
      </c>
      <c r="E37" s="35">
        <v>8</v>
      </c>
      <c r="F37" s="35">
        <f t="shared" si="1"/>
        <v>15</v>
      </c>
    </row>
    <row r="38" spans="1:6" ht="12.75">
      <c r="A38" s="35" t="s">
        <v>36</v>
      </c>
      <c r="B38" s="36">
        <v>856</v>
      </c>
      <c r="C38" s="36">
        <f t="shared" si="0"/>
        <v>787</v>
      </c>
      <c r="D38" s="35" t="s">
        <v>45</v>
      </c>
      <c r="E38" s="35">
        <v>41</v>
      </c>
      <c r="F38" s="35">
        <f t="shared" si="1"/>
        <v>18</v>
      </c>
    </row>
    <row r="39" spans="1:6" ht="12.75">
      <c r="A39" s="90" t="s">
        <v>15</v>
      </c>
      <c r="B39" s="91"/>
      <c r="C39" s="91"/>
      <c r="D39" s="91"/>
      <c r="E39" s="91"/>
      <c r="F39" s="92"/>
    </row>
    <row r="40" spans="1:6" ht="12.75">
      <c r="A40" s="69" t="s">
        <v>30</v>
      </c>
      <c r="B40" s="70"/>
      <c r="C40" s="71"/>
      <c r="D40" s="69" t="s">
        <v>31</v>
      </c>
      <c r="E40" s="70"/>
      <c r="F40" s="71"/>
    </row>
    <row r="41" spans="1:6" ht="12.75">
      <c r="A41" s="72"/>
      <c r="B41" s="73"/>
      <c r="C41" s="74"/>
      <c r="D41" s="72"/>
      <c r="E41" s="73"/>
      <c r="F41" s="74"/>
    </row>
    <row r="42" spans="1:6" ht="12.75">
      <c r="A42" s="75" t="s">
        <v>47</v>
      </c>
      <c r="B42" s="76"/>
      <c r="C42" s="77"/>
      <c r="D42" s="81" t="s">
        <v>46</v>
      </c>
      <c r="E42" s="82"/>
      <c r="F42" s="83"/>
    </row>
    <row r="43" spans="1:6" ht="12.75">
      <c r="A43" s="78"/>
      <c r="B43" s="79"/>
      <c r="C43" s="80"/>
      <c r="D43" s="84"/>
      <c r="E43" s="85"/>
      <c r="F43" s="86"/>
    </row>
    <row r="44" spans="1:6" ht="12.75">
      <c r="A44" s="87" t="s">
        <v>16</v>
      </c>
      <c r="B44" s="87"/>
      <c r="C44" s="87"/>
      <c r="D44" s="87"/>
      <c r="E44" s="87"/>
      <c r="F44" s="87"/>
    </row>
    <row r="45" spans="1:6" ht="12.75">
      <c r="A45" s="88">
        <v>44500</v>
      </c>
      <c r="B45" s="89"/>
      <c r="C45" s="89"/>
      <c r="D45" s="88">
        <v>44500</v>
      </c>
      <c r="E45" s="89"/>
      <c r="F45" s="89"/>
    </row>
    <row r="46" spans="1:6" ht="12.75">
      <c r="A46" s="89" t="s">
        <v>10</v>
      </c>
      <c r="B46" s="89"/>
      <c r="C46" s="89"/>
      <c r="D46" s="89" t="s">
        <v>11</v>
      </c>
      <c r="E46" s="89"/>
      <c r="F46" s="89"/>
    </row>
    <row r="47" spans="1:6" ht="12.75">
      <c r="A47" s="25" t="s">
        <v>1</v>
      </c>
      <c r="B47" s="25" t="s">
        <v>13</v>
      </c>
      <c r="C47" s="25" t="s">
        <v>14</v>
      </c>
      <c r="D47" s="25" t="s">
        <v>1</v>
      </c>
      <c r="E47" s="25" t="s">
        <v>13</v>
      </c>
      <c r="F47" s="25" t="s">
        <v>14</v>
      </c>
    </row>
    <row r="48" spans="1:6" ht="12.75">
      <c r="A48" s="45" t="s">
        <v>55</v>
      </c>
      <c r="B48" s="46">
        <v>300</v>
      </c>
      <c r="C48" s="46">
        <f aca="true" t="shared" si="2" ref="C48:C58">ABS(416-B48)</f>
        <v>116</v>
      </c>
      <c r="D48" s="45" t="s">
        <v>32</v>
      </c>
      <c r="E48" s="45">
        <v>30</v>
      </c>
      <c r="F48" s="45">
        <f aca="true" t="shared" si="3" ref="F48:F58">ABS(30-E48)</f>
        <v>0</v>
      </c>
    </row>
    <row r="49" spans="1:6" ht="12.75">
      <c r="A49" s="35" t="s">
        <v>34</v>
      </c>
      <c r="B49" s="36">
        <v>210</v>
      </c>
      <c r="C49" s="36">
        <f t="shared" si="2"/>
        <v>206</v>
      </c>
      <c r="D49" s="35" t="s">
        <v>58</v>
      </c>
      <c r="E49" s="35">
        <v>20</v>
      </c>
      <c r="F49" s="35">
        <f t="shared" si="3"/>
        <v>10</v>
      </c>
    </row>
    <row r="50" spans="1:6" ht="12.75">
      <c r="A50" s="35" t="s">
        <v>58</v>
      </c>
      <c r="B50" s="36">
        <v>175</v>
      </c>
      <c r="C50" s="36">
        <f t="shared" si="2"/>
        <v>241</v>
      </c>
      <c r="D50" s="35" t="s">
        <v>34</v>
      </c>
      <c r="E50" s="35">
        <v>42</v>
      </c>
      <c r="F50" s="35">
        <f t="shared" si="3"/>
        <v>12</v>
      </c>
    </row>
    <row r="51" spans="1:6" ht="12.75">
      <c r="A51" s="35" t="s">
        <v>56</v>
      </c>
      <c r="B51" s="36">
        <v>150</v>
      </c>
      <c r="C51" s="36">
        <f t="shared" si="2"/>
        <v>266</v>
      </c>
      <c r="D51" s="35" t="s">
        <v>28</v>
      </c>
      <c r="E51" s="35">
        <v>57</v>
      </c>
      <c r="F51" s="35">
        <f t="shared" si="3"/>
        <v>27</v>
      </c>
    </row>
    <row r="52" spans="1:6" ht="12.75">
      <c r="A52" s="35" t="s">
        <v>32</v>
      </c>
      <c r="B52" s="36">
        <v>150</v>
      </c>
      <c r="C52" s="36">
        <f t="shared" si="2"/>
        <v>266</v>
      </c>
      <c r="D52" s="35" t="s">
        <v>29</v>
      </c>
      <c r="E52" s="35">
        <v>57</v>
      </c>
      <c r="F52" s="35">
        <f t="shared" si="3"/>
        <v>27</v>
      </c>
    </row>
    <row r="53" spans="1:6" ht="12.75">
      <c r="A53" s="35" t="s">
        <v>28</v>
      </c>
      <c r="B53" s="36">
        <v>150</v>
      </c>
      <c r="C53" s="36">
        <f t="shared" si="2"/>
        <v>266</v>
      </c>
      <c r="D53" s="35" t="s">
        <v>57</v>
      </c>
      <c r="E53" s="35">
        <v>71</v>
      </c>
      <c r="F53" s="35">
        <f t="shared" si="3"/>
        <v>41</v>
      </c>
    </row>
    <row r="54" spans="1:6" ht="12.75">
      <c r="A54" s="35" t="s">
        <v>29</v>
      </c>
      <c r="B54" s="36">
        <v>128</v>
      </c>
      <c r="C54" s="36">
        <f t="shared" si="2"/>
        <v>288</v>
      </c>
      <c r="D54" s="35" t="s">
        <v>59</v>
      </c>
      <c r="E54" s="35">
        <v>72</v>
      </c>
      <c r="F54" s="35">
        <f t="shared" si="3"/>
        <v>42</v>
      </c>
    </row>
    <row r="55" spans="1:6" ht="12.75">
      <c r="A55" s="35" t="s">
        <v>39</v>
      </c>
      <c r="B55" s="36">
        <v>110</v>
      </c>
      <c r="C55" s="36">
        <f t="shared" si="2"/>
        <v>306</v>
      </c>
      <c r="D55" s="35" t="s">
        <v>60</v>
      </c>
      <c r="E55" s="35">
        <v>79</v>
      </c>
      <c r="F55" s="35">
        <f t="shared" si="3"/>
        <v>49</v>
      </c>
    </row>
    <row r="56" spans="1:6" ht="12.75">
      <c r="A56" s="35" t="s">
        <v>57</v>
      </c>
      <c r="B56" s="36">
        <v>95</v>
      </c>
      <c r="C56" s="36">
        <f t="shared" si="2"/>
        <v>321</v>
      </c>
      <c r="D56" s="35" t="s">
        <v>39</v>
      </c>
      <c r="E56" s="35">
        <v>90</v>
      </c>
      <c r="F56" s="35">
        <f t="shared" si="3"/>
        <v>60</v>
      </c>
    </row>
    <row r="57" spans="1:6" ht="12.75">
      <c r="A57" s="35" t="s">
        <v>59</v>
      </c>
      <c r="B57" s="36">
        <v>75</v>
      </c>
      <c r="C57" s="36">
        <f t="shared" si="2"/>
        <v>341</v>
      </c>
      <c r="D57" s="35" t="s">
        <v>56</v>
      </c>
      <c r="E57" s="35">
        <v>125</v>
      </c>
      <c r="F57" s="35">
        <f t="shared" si="3"/>
        <v>95</v>
      </c>
    </row>
    <row r="58" spans="1:6" ht="12.75">
      <c r="A58" s="35" t="s">
        <v>60</v>
      </c>
      <c r="B58" s="36">
        <v>55</v>
      </c>
      <c r="C58" s="36">
        <f t="shared" si="2"/>
        <v>361</v>
      </c>
      <c r="D58" s="35" t="s">
        <v>55</v>
      </c>
      <c r="E58" s="35">
        <v>130</v>
      </c>
      <c r="F58" s="35">
        <f t="shared" si="3"/>
        <v>100</v>
      </c>
    </row>
    <row r="59" spans="1:6" ht="12.75">
      <c r="A59" s="35"/>
      <c r="B59" s="36"/>
      <c r="C59" s="36"/>
      <c r="D59" s="35"/>
      <c r="E59" s="35"/>
      <c r="F59" s="35"/>
    </row>
    <row r="60" spans="1:6" ht="12.75">
      <c r="A60" s="42"/>
      <c r="B60" s="36"/>
      <c r="C60" s="36"/>
      <c r="D60" s="35"/>
      <c r="E60" s="35"/>
      <c r="F60" s="35"/>
    </row>
    <row r="61" spans="1:6" ht="12.75">
      <c r="A61" s="43"/>
      <c r="B61" s="36"/>
      <c r="C61" s="36"/>
      <c r="D61" s="35"/>
      <c r="E61" s="35"/>
      <c r="F61" s="35"/>
    </row>
    <row r="62" spans="1:6" ht="12.75">
      <c r="A62" s="35"/>
      <c r="B62" s="36"/>
      <c r="C62" s="36"/>
      <c r="D62" s="35"/>
      <c r="E62" s="35"/>
      <c r="F62" s="35"/>
    </row>
    <row r="63" spans="1:6" ht="12.75">
      <c r="A63" s="90" t="s">
        <v>15</v>
      </c>
      <c r="B63" s="91"/>
      <c r="C63" s="91"/>
      <c r="D63" s="91"/>
      <c r="E63" s="91"/>
      <c r="F63" s="92"/>
    </row>
    <row r="64" spans="1:6" ht="12.75">
      <c r="A64" s="69" t="s">
        <v>30</v>
      </c>
      <c r="B64" s="70"/>
      <c r="C64" s="71"/>
      <c r="D64" s="69" t="s">
        <v>31</v>
      </c>
      <c r="E64" s="70"/>
      <c r="F64" s="71"/>
    </row>
    <row r="65" spans="1:6" ht="12.75">
      <c r="A65" s="72"/>
      <c r="B65" s="73"/>
      <c r="C65" s="74"/>
      <c r="D65" s="72"/>
      <c r="E65" s="73"/>
      <c r="F65" s="74"/>
    </row>
    <row r="66" spans="1:6" ht="12.75">
      <c r="A66" s="75" t="s">
        <v>62</v>
      </c>
      <c r="B66" s="76"/>
      <c r="C66" s="77"/>
      <c r="D66" s="81" t="s">
        <v>61</v>
      </c>
      <c r="E66" s="82"/>
      <c r="F66" s="83"/>
    </row>
    <row r="67" spans="1:6" ht="12.75">
      <c r="A67" s="78"/>
      <c r="B67" s="79"/>
      <c r="C67" s="80"/>
      <c r="D67" s="84"/>
      <c r="E67" s="85"/>
      <c r="F67" s="86"/>
    </row>
    <row r="68" spans="1:6" ht="12.75">
      <c r="A68" s="87" t="s">
        <v>16</v>
      </c>
      <c r="B68" s="87"/>
      <c r="C68" s="87"/>
      <c r="D68" s="87"/>
      <c r="E68" s="87"/>
      <c r="F68" s="87"/>
    </row>
    <row r="69" spans="1:6" ht="12.75">
      <c r="A69" s="88">
        <v>44507</v>
      </c>
      <c r="B69" s="89"/>
      <c r="C69" s="89"/>
      <c r="D69" s="88">
        <v>44507</v>
      </c>
      <c r="E69" s="89"/>
      <c r="F69" s="89"/>
    </row>
    <row r="70" spans="1:6" ht="12.75">
      <c r="A70" s="89" t="s">
        <v>10</v>
      </c>
      <c r="B70" s="89"/>
      <c r="C70" s="89"/>
      <c r="D70" s="89" t="s">
        <v>11</v>
      </c>
      <c r="E70" s="89"/>
      <c r="F70" s="89"/>
    </row>
    <row r="71" spans="1:6" ht="12.75">
      <c r="A71" s="25" t="s">
        <v>1</v>
      </c>
      <c r="B71" s="25" t="s">
        <v>13</v>
      </c>
      <c r="C71" s="25" t="s">
        <v>14</v>
      </c>
      <c r="D71" s="25" t="s">
        <v>1</v>
      </c>
      <c r="E71" s="25" t="s">
        <v>13</v>
      </c>
      <c r="F71" s="25" t="s">
        <v>14</v>
      </c>
    </row>
    <row r="72" spans="1:6" ht="12.75">
      <c r="A72" s="93" t="s">
        <v>69</v>
      </c>
      <c r="B72" s="46">
        <v>1956</v>
      </c>
      <c r="C72" s="46">
        <f>ABS(1959-B72)</f>
        <v>3</v>
      </c>
      <c r="D72" s="45" t="s">
        <v>29</v>
      </c>
      <c r="E72" s="45">
        <v>2007</v>
      </c>
      <c r="F72" s="45">
        <f>ABS(2012-E72)</f>
        <v>5</v>
      </c>
    </row>
    <row r="73" spans="1:6" ht="12.75">
      <c r="A73" s="35" t="s">
        <v>34</v>
      </c>
      <c r="B73" s="36">
        <v>1952</v>
      </c>
      <c r="C73" s="36">
        <f>ABS(1959-B73)</f>
        <v>7</v>
      </c>
      <c r="D73" s="35" t="s">
        <v>67</v>
      </c>
      <c r="E73" s="35">
        <v>2006</v>
      </c>
      <c r="F73" s="35">
        <f>ABS(2012-E73)</f>
        <v>6</v>
      </c>
    </row>
    <row r="74" spans="1:6" ht="12.75">
      <c r="A74" s="35" t="s">
        <v>29</v>
      </c>
      <c r="B74" s="36">
        <v>1968</v>
      </c>
      <c r="C74" s="36">
        <f>ABS(1959-B74)</f>
        <v>9</v>
      </c>
      <c r="D74" s="35" t="s">
        <v>34</v>
      </c>
      <c r="E74" s="35">
        <v>1982</v>
      </c>
      <c r="F74" s="35">
        <f>ABS(2012-E74)</f>
        <v>30</v>
      </c>
    </row>
    <row r="75" spans="1:6" ht="12.75">
      <c r="A75" s="35" t="s">
        <v>28</v>
      </c>
      <c r="B75" s="36">
        <v>1969</v>
      </c>
      <c r="C75" s="36">
        <f>ABS(1959-B75)</f>
        <v>10</v>
      </c>
      <c r="D75" s="35" t="s">
        <v>59</v>
      </c>
      <c r="E75" s="35">
        <v>1250</v>
      </c>
      <c r="F75" s="35">
        <f>ABS(2012-E75)</f>
        <v>762</v>
      </c>
    </row>
    <row r="76" spans="1:6" ht="12.75">
      <c r="A76" s="35" t="s">
        <v>32</v>
      </c>
      <c r="B76" s="36">
        <v>1947</v>
      </c>
      <c r="C76" s="36">
        <f>ABS(1959-B76)</f>
        <v>12</v>
      </c>
      <c r="D76" s="35" t="s">
        <v>28</v>
      </c>
      <c r="E76" s="35">
        <v>1000</v>
      </c>
      <c r="F76" s="35">
        <f>ABS(2012-E76)</f>
        <v>1012</v>
      </c>
    </row>
    <row r="77" spans="1:6" ht="12.75">
      <c r="A77" s="35" t="s">
        <v>67</v>
      </c>
      <c r="B77" s="36">
        <v>1947</v>
      </c>
      <c r="C77" s="36">
        <f>ABS(1959-B77)</f>
        <v>12</v>
      </c>
      <c r="D77" s="35" t="s">
        <v>32</v>
      </c>
      <c r="E77" s="35">
        <v>0</v>
      </c>
      <c r="F77" s="35">
        <f>ABS(2012-E77)</f>
        <v>2012</v>
      </c>
    </row>
    <row r="78" spans="1:6" ht="12.75">
      <c r="A78" s="35" t="s">
        <v>59</v>
      </c>
      <c r="B78" s="36">
        <v>1942</v>
      </c>
      <c r="C78" s="36">
        <f>ABS(1959-B78)</f>
        <v>17</v>
      </c>
      <c r="D78" s="35" t="s">
        <v>68</v>
      </c>
      <c r="E78" s="35">
        <v>0</v>
      </c>
      <c r="F78" s="35">
        <f>ABS(2012-E78)</f>
        <v>2012</v>
      </c>
    </row>
    <row r="79" spans="1:6" ht="12.75">
      <c r="A79" s="35" t="s">
        <v>68</v>
      </c>
      <c r="B79" s="36">
        <v>0</v>
      </c>
      <c r="C79" s="36">
        <f>ABS(1959-B79)</f>
        <v>1959</v>
      </c>
      <c r="D79" s="42" t="s">
        <v>69</v>
      </c>
      <c r="E79" s="35">
        <v>15500</v>
      </c>
      <c r="F79" s="35">
        <f>ABS(2012-E79)</f>
        <v>13488</v>
      </c>
    </row>
    <row r="80" spans="1:6" ht="12.75">
      <c r="A80" s="45"/>
      <c r="B80" s="46"/>
      <c r="C80" s="46"/>
      <c r="D80" s="35"/>
      <c r="E80" s="35"/>
      <c r="F80" s="35"/>
    </row>
    <row r="81" spans="1:6" ht="12.75">
      <c r="A81" s="35"/>
      <c r="B81" s="36"/>
      <c r="C81" s="46"/>
      <c r="D81" s="35"/>
      <c r="E81" s="35"/>
      <c r="F81" s="35"/>
    </row>
    <row r="82" spans="1:6" ht="12.75">
      <c r="A82" s="35"/>
      <c r="B82" s="36"/>
      <c r="C82" s="46"/>
      <c r="D82" s="35"/>
      <c r="E82" s="35"/>
      <c r="F82" s="35"/>
    </row>
    <row r="83" spans="1:6" ht="12.75">
      <c r="A83" s="35"/>
      <c r="B83" s="36"/>
      <c r="C83" s="46"/>
      <c r="D83" s="35"/>
      <c r="E83" s="35"/>
      <c r="F83" s="35"/>
    </row>
    <row r="84" spans="1:6" ht="12.75">
      <c r="A84" s="35"/>
      <c r="B84" s="36"/>
      <c r="C84" s="46"/>
      <c r="D84" s="35"/>
      <c r="E84" s="35"/>
      <c r="F84" s="35"/>
    </row>
    <row r="85" spans="1:6" ht="12.75">
      <c r="A85" s="43"/>
      <c r="B85" s="36"/>
      <c r="C85" s="36"/>
      <c r="D85" s="35"/>
      <c r="E85" s="35"/>
      <c r="F85" s="35"/>
    </row>
    <row r="86" spans="1:6" ht="12.75">
      <c r="A86" s="35"/>
      <c r="B86" s="36"/>
      <c r="C86" s="36"/>
      <c r="D86" s="35"/>
      <c r="E86" s="35"/>
      <c r="F86" s="35"/>
    </row>
    <row r="87" spans="1:6" ht="12.75">
      <c r="A87" s="90" t="s">
        <v>15</v>
      </c>
      <c r="B87" s="91"/>
      <c r="C87" s="91"/>
      <c r="D87" s="91"/>
      <c r="E87" s="91"/>
      <c r="F87" s="92"/>
    </row>
    <row r="88" spans="1:6" ht="12.75">
      <c r="A88" s="69" t="s">
        <v>30</v>
      </c>
      <c r="B88" s="70"/>
      <c r="C88" s="71"/>
      <c r="D88" s="69" t="s">
        <v>31</v>
      </c>
      <c r="E88" s="70"/>
      <c r="F88" s="71"/>
    </row>
    <row r="89" spans="1:6" ht="12.75">
      <c r="A89" s="72"/>
      <c r="B89" s="73"/>
      <c r="C89" s="74"/>
      <c r="D89" s="72"/>
      <c r="E89" s="73"/>
      <c r="F89" s="74"/>
    </row>
    <row r="90" spans="1:6" ht="12.75">
      <c r="A90" s="75" t="s">
        <v>71</v>
      </c>
      <c r="B90" s="76"/>
      <c r="C90" s="77"/>
      <c r="D90" s="81" t="s">
        <v>70</v>
      </c>
      <c r="E90" s="82"/>
      <c r="F90" s="83"/>
    </row>
    <row r="91" spans="1:6" ht="12.75">
      <c r="A91" s="78"/>
      <c r="B91" s="79"/>
      <c r="C91" s="80"/>
      <c r="D91" s="84"/>
      <c r="E91" s="85"/>
      <c r="F91" s="86"/>
    </row>
  </sheetData>
  <sheetProtection/>
  <mergeCells count="40">
    <mergeCell ref="A88:C89"/>
    <mergeCell ref="D88:F89"/>
    <mergeCell ref="A90:C91"/>
    <mergeCell ref="D90:F91"/>
    <mergeCell ref="A68:F68"/>
    <mergeCell ref="A69:C69"/>
    <mergeCell ref="D69:F69"/>
    <mergeCell ref="A70:C70"/>
    <mergeCell ref="D70:F70"/>
    <mergeCell ref="A87:F87"/>
    <mergeCell ref="A40:C41"/>
    <mergeCell ref="D40:F41"/>
    <mergeCell ref="A42:C43"/>
    <mergeCell ref="D42:F43"/>
    <mergeCell ref="A20:F20"/>
    <mergeCell ref="A21:C21"/>
    <mergeCell ref="D21:F21"/>
    <mergeCell ref="A22:C22"/>
    <mergeCell ref="D22:F22"/>
    <mergeCell ref="A39:F39"/>
    <mergeCell ref="A16:C17"/>
    <mergeCell ref="D16:F17"/>
    <mergeCell ref="A18:C19"/>
    <mergeCell ref="D18:F19"/>
    <mergeCell ref="A1:F1"/>
    <mergeCell ref="A2:C2"/>
    <mergeCell ref="D2:F2"/>
    <mergeCell ref="A3:C3"/>
    <mergeCell ref="D3:F3"/>
    <mergeCell ref="A15:F15"/>
    <mergeCell ref="A64:C65"/>
    <mergeCell ref="D64:F65"/>
    <mergeCell ref="A66:C67"/>
    <mergeCell ref="D66:F67"/>
    <mergeCell ref="A44:F44"/>
    <mergeCell ref="A45:C45"/>
    <mergeCell ref="D45:F45"/>
    <mergeCell ref="A46:C46"/>
    <mergeCell ref="D46:F46"/>
    <mergeCell ref="A63:F6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2021-11-07T21:45:14Z</dcterms:modified>
  <cp:category/>
  <cp:version/>
  <cp:contentType/>
  <cp:contentStatus/>
</cp:coreProperties>
</file>