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<sst xmlns="http://schemas.openxmlformats.org/spreadsheetml/2006/main" count="92" uniqueCount="49">
  <si>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</si>
  <si>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</si>
  <si>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</si>
  <si>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</si>
  <si>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</si>
  <si>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</si>
  <si>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</si>
  <si>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</si>
  <si>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</si>
  <si>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</si>
  <si>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</si>
  <si>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</si>
  <si>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</si>
  <si>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</si>
  <si>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</si>
  <si>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</si>
  <si>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</si>
  <si>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</si>
  <si>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</si>
  <si>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</si>
  <si>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</si>
  <si>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</si>
  <si>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</si>
  <si>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</si>
  <si>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</si>
  <si>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</si>
  <si>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</si>
  <si>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</si>
  <si>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</si>
  <si>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</si>
  <si>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>DINGBATS</t>
  </si>
  <si>
    <t>The Forge Inn - Glenfield - Sunday Night Quiz League #58</t>
  </si>
  <si>
    <t>4 Smarties &amp; A Tube</t>
  </si>
  <si>
    <t>harlies Angels</t>
  </si>
  <si>
    <t>Quizzard of Oz</t>
  </si>
  <si>
    <t>C&amp;A</t>
  </si>
  <si>
    <t>Chalfonts</t>
  </si>
  <si>
    <t>In the Corner</t>
  </si>
  <si>
    <t>2 Amigos</t>
  </si>
  <si>
    <t>Charlies Angels</t>
  </si>
  <si>
    <t>Chalfots 13</t>
  </si>
  <si>
    <t>C&amp;A 3</t>
  </si>
  <si>
    <t>Its coming home</t>
  </si>
  <si>
    <t>Only Here For the Beer</t>
  </si>
  <si>
    <t>4 smarties and a tube 4</t>
  </si>
  <si>
    <t>In the Corner 13</t>
  </si>
  <si>
    <t>Only here for the beer</t>
  </si>
  <si>
    <t>Its Coming Home</t>
  </si>
  <si>
    <t>Miissing Letters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</si>
</sst>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5" zoomScaleNormal="85" zoomScalePageLayoutView="0" workbookViewId="0" topLeftCell="A1">
      <selection activeCell="H2" sqref="H2:M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2.75">
      <c r="A2" s="48" t="s">
        <v>8</v>
      </c>
      <c r="B2" s="49"/>
      <c r="C2" s="49"/>
      <c r="D2" s="49"/>
      <c r="E2" s="49"/>
      <c r="F2" s="49"/>
      <c r="G2" s="49"/>
      <c r="H2" s="50">
        <v>2</v>
      </c>
      <c r="I2" s="50"/>
      <c r="J2" s="50"/>
      <c r="K2" s="50"/>
      <c r="L2" s="50"/>
      <c r="M2" s="51"/>
      <c r="N2"/>
    </row>
    <row r="3" spans="1:14" ht="12.75" customHeight="1">
      <c r="A3" s="52" t="s">
        <v>0</v>
      </c>
      <c r="B3" s="54" t="s">
        <v>1</v>
      </c>
      <c r="C3" s="32"/>
      <c r="D3" s="56" t="s">
        <v>12</v>
      </c>
      <c r="E3" s="56"/>
      <c r="F3" s="56"/>
      <c r="G3" s="56"/>
      <c r="H3" s="56"/>
      <c r="I3" s="56"/>
      <c r="J3" s="56"/>
      <c r="K3" s="56"/>
      <c r="L3" s="56"/>
      <c r="M3" s="52" t="s">
        <v>2</v>
      </c>
      <c r="N3" s="7" t="s">
        <v>6</v>
      </c>
    </row>
    <row r="4" spans="1:14" ht="12.75">
      <c r="A4" s="53"/>
      <c r="B4" s="55"/>
      <c r="C4" s="33" t="s">
        <v>19</v>
      </c>
      <c r="D4" s="2">
        <v>44353</v>
      </c>
      <c r="E4" s="2">
        <f>D4+7</f>
        <v>44360</v>
      </c>
      <c r="F4" s="2">
        <f aca="true" t="shared" si="0" ref="F4:K4">E4+7</f>
        <v>44367</v>
      </c>
      <c r="G4" s="2">
        <f t="shared" si="0"/>
        <v>44374</v>
      </c>
      <c r="H4" s="2">
        <f t="shared" si="0"/>
        <v>44381</v>
      </c>
      <c r="I4" s="2">
        <f t="shared" si="0"/>
        <v>44388</v>
      </c>
      <c r="J4" s="2">
        <f t="shared" si="0"/>
        <v>44395</v>
      </c>
      <c r="K4" s="2">
        <f t="shared" si="0"/>
        <v>44402</v>
      </c>
      <c r="L4" s="2"/>
      <c r="M4" s="53"/>
      <c r="N4" s="7" t="s">
        <v>7</v>
      </c>
    </row>
    <row r="5" spans="1:14" s="24" customFormat="1" ht="12.75" customHeight="1">
      <c r="A5" s="25">
        <v>1</v>
      </c>
      <c r="B5" s="27" t="s">
        <v>36</v>
      </c>
      <c r="C5" s="22">
        <f aca="true" t="shared" si="1" ref="C5:C11">COUNTIF(D5:K5,"&lt;&gt;")</f>
        <v>2</v>
      </c>
      <c r="D5" s="3">
        <v>57.5</v>
      </c>
      <c r="E5" s="3">
        <v>62.5</v>
      </c>
      <c r="F5" s="25"/>
      <c r="G5" s="3"/>
      <c r="H5" s="25"/>
      <c r="I5" s="3"/>
      <c r="J5" s="3"/>
      <c r="K5" s="3"/>
      <c r="L5" s="3"/>
      <c r="M5" s="3">
        <f aca="true" t="shared" si="2" ref="M5:M11">SUM(D5:L5)</f>
        <v>120</v>
      </c>
      <c r="N5" s="23">
        <f>M5/C5</f>
        <v>60</v>
      </c>
    </row>
    <row r="6" spans="1:14" s="24" customFormat="1" ht="12.75">
      <c r="A6" s="25">
        <f aca="true" t="shared" si="3" ref="A6:A21">A5+1</f>
        <v>2</v>
      </c>
      <c r="B6" s="27" t="s">
        <v>32</v>
      </c>
      <c r="C6" s="22">
        <f t="shared" si="1"/>
        <v>2</v>
      </c>
      <c r="D6" s="3">
        <v>54</v>
      </c>
      <c r="E6" s="3">
        <v>44.5</v>
      </c>
      <c r="F6" s="25"/>
      <c r="G6" s="3"/>
      <c r="H6" s="25"/>
      <c r="I6" s="3"/>
      <c r="J6" s="3"/>
      <c r="K6" s="3"/>
      <c r="L6" s="3"/>
      <c r="M6" s="3">
        <f t="shared" si="2"/>
        <v>98.5</v>
      </c>
      <c r="N6" s="23">
        <f aca="true" t="shared" si="4" ref="N6:N11">M6/C6</f>
        <v>49.25</v>
      </c>
    </row>
    <row r="7" spans="1:14" s="24" customFormat="1" ht="12.75">
      <c r="A7" s="25">
        <f t="shared" si="3"/>
        <v>3</v>
      </c>
      <c r="B7" s="26" t="s">
        <v>37</v>
      </c>
      <c r="C7" s="22">
        <f t="shared" si="1"/>
        <v>2</v>
      </c>
      <c r="D7" s="3">
        <v>51</v>
      </c>
      <c r="E7" s="3">
        <v>62</v>
      </c>
      <c r="F7" s="25"/>
      <c r="G7" s="3"/>
      <c r="H7" s="25"/>
      <c r="I7" s="3"/>
      <c r="J7" s="3"/>
      <c r="K7" s="3"/>
      <c r="L7" s="3"/>
      <c r="M7" s="3">
        <f t="shared" si="2"/>
        <v>113</v>
      </c>
      <c r="N7" s="23">
        <f t="shared" si="4"/>
        <v>56.5</v>
      </c>
    </row>
    <row r="8" spans="1:14" s="24" customFormat="1" ht="12" customHeight="1">
      <c r="A8" s="25">
        <f t="shared" si="3"/>
        <v>4</v>
      </c>
      <c r="B8" s="27" t="s">
        <v>34</v>
      </c>
      <c r="C8" s="22">
        <f t="shared" si="1"/>
        <v>1</v>
      </c>
      <c r="D8" s="3">
        <v>42.5</v>
      </c>
      <c r="E8" s="3"/>
      <c r="F8" s="25"/>
      <c r="G8" s="3"/>
      <c r="H8" s="25"/>
      <c r="I8" s="3"/>
      <c r="J8" s="3"/>
      <c r="K8" s="3"/>
      <c r="L8" s="3"/>
      <c r="M8" s="3">
        <f t="shared" si="2"/>
        <v>42.5</v>
      </c>
      <c r="N8" s="23">
        <f t="shared" si="4"/>
        <v>42.5</v>
      </c>
    </row>
    <row r="9" spans="1:14" s="24" customFormat="1" ht="12.75">
      <c r="A9" s="25">
        <f t="shared" si="3"/>
        <v>5</v>
      </c>
      <c r="B9" s="27" t="s">
        <v>39</v>
      </c>
      <c r="C9" s="22">
        <f t="shared" si="1"/>
        <v>1</v>
      </c>
      <c r="D9" s="3">
        <v>38</v>
      </c>
      <c r="E9" s="3"/>
      <c r="F9" s="25"/>
      <c r="G9" s="3"/>
      <c r="H9" s="25"/>
      <c r="I9" s="3"/>
      <c r="J9" s="3"/>
      <c r="K9" s="3"/>
      <c r="L9" s="3"/>
      <c r="M9" s="3">
        <f t="shared" si="2"/>
        <v>38</v>
      </c>
      <c r="N9" s="23">
        <f t="shared" si="4"/>
        <v>38</v>
      </c>
    </row>
    <row r="10" spans="1:14" s="24" customFormat="1" ht="12.75">
      <c r="A10" s="25">
        <f t="shared" si="3"/>
        <v>6</v>
      </c>
      <c r="B10" s="27" t="s">
        <v>38</v>
      </c>
      <c r="C10" s="22">
        <f t="shared" si="1"/>
        <v>1</v>
      </c>
      <c r="D10" s="3">
        <v>30</v>
      </c>
      <c r="E10" s="3"/>
      <c r="F10" s="25"/>
      <c r="G10" s="3"/>
      <c r="H10" s="25"/>
      <c r="I10" s="3"/>
      <c r="J10" s="3"/>
      <c r="K10" s="3"/>
      <c r="L10" s="3"/>
      <c r="M10" s="3">
        <f t="shared" si="2"/>
        <v>30</v>
      </c>
      <c r="N10" s="23">
        <f t="shared" si="4"/>
        <v>30</v>
      </c>
    </row>
    <row r="11" spans="1:14" s="24" customFormat="1" ht="12.75">
      <c r="A11" s="25">
        <f t="shared" si="3"/>
        <v>7</v>
      </c>
      <c r="B11" s="27" t="s">
        <v>35</v>
      </c>
      <c r="C11" s="22">
        <f t="shared" si="1"/>
        <v>1</v>
      </c>
      <c r="D11" s="3">
        <v>27.5</v>
      </c>
      <c r="E11" s="3"/>
      <c r="F11" s="25"/>
      <c r="G11" s="3"/>
      <c r="H11" s="25"/>
      <c r="I11" s="3"/>
      <c r="J11" s="3"/>
      <c r="K11" s="3"/>
      <c r="L11" s="3"/>
      <c r="M11" s="3">
        <f t="shared" si="2"/>
        <v>27.5</v>
      </c>
      <c r="N11" s="23">
        <f t="shared" si="4"/>
        <v>27.5</v>
      </c>
    </row>
    <row r="12" spans="1:14" s="24" customFormat="1" ht="12.75">
      <c r="A12" s="25">
        <f t="shared" si="3"/>
        <v>8</v>
      </c>
      <c r="B12" s="27" t="s">
        <v>46</v>
      </c>
      <c r="C12" s="22"/>
      <c r="D12" s="3"/>
      <c r="E12" s="3">
        <v>54.5</v>
      </c>
      <c r="F12" s="25"/>
      <c r="G12" s="3"/>
      <c r="H12" s="25"/>
      <c r="I12" s="3"/>
      <c r="J12" s="3"/>
      <c r="K12" s="3"/>
      <c r="L12" s="3"/>
      <c r="M12" s="3"/>
      <c r="N12" s="23"/>
    </row>
    <row r="13" spans="1:14" s="24" customFormat="1" ht="13.5" customHeight="1">
      <c r="A13" s="25">
        <f t="shared" si="3"/>
        <v>9</v>
      </c>
      <c r="B13" s="27" t="s">
        <v>47</v>
      </c>
      <c r="C13" s="22"/>
      <c r="D13" s="3"/>
      <c r="E13" s="3">
        <v>42.5</v>
      </c>
      <c r="F13" s="25"/>
      <c r="G13" s="3"/>
      <c r="H13" s="25"/>
      <c r="I13" s="3"/>
      <c r="J13" s="3"/>
      <c r="K13" s="3"/>
      <c r="L13" s="3"/>
      <c r="M13" s="3"/>
      <c r="N13" s="23"/>
    </row>
    <row r="14" spans="1:14" s="24" customFormat="1" ht="12.75">
      <c r="A14" s="25">
        <f t="shared" si="3"/>
        <v>10</v>
      </c>
      <c r="B14" s="26"/>
      <c r="C14" s="22"/>
      <c r="D14" s="3"/>
      <c r="E14" s="3"/>
      <c r="F14" s="25"/>
      <c r="G14" s="3"/>
      <c r="H14" s="25"/>
      <c r="I14" s="3"/>
      <c r="J14" s="3"/>
      <c r="K14" s="3"/>
      <c r="L14" s="3"/>
      <c r="M14" s="3"/>
      <c r="N14" s="23"/>
    </row>
    <row r="15" spans="1:14" ht="12.75">
      <c r="A15" s="25">
        <f t="shared" si="3"/>
        <v>11</v>
      </c>
      <c r="B15" s="35"/>
      <c r="C15" s="22"/>
      <c r="D15" s="3"/>
      <c r="E15" s="3"/>
      <c r="F15" s="25"/>
      <c r="G15" s="3"/>
      <c r="H15" s="25"/>
      <c r="I15" s="3"/>
      <c r="J15" s="3"/>
      <c r="K15" s="3"/>
      <c r="L15" s="3"/>
      <c r="M15" s="3"/>
      <c r="N15" s="23"/>
    </row>
    <row r="16" spans="1:14" ht="12.75">
      <c r="A16" s="25">
        <f t="shared" si="3"/>
        <v>12</v>
      </c>
      <c r="B16" s="27"/>
      <c r="C16" s="22"/>
      <c r="D16" s="3"/>
      <c r="E16" s="3"/>
      <c r="F16" s="25"/>
      <c r="G16" s="3"/>
      <c r="H16" s="25"/>
      <c r="I16" s="3"/>
      <c r="J16" s="3"/>
      <c r="K16" s="3"/>
      <c r="L16" s="3"/>
      <c r="M16" s="3"/>
      <c r="N16" s="23"/>
    </row>
    <row r="17" spans="1:14" ht="12.75">
      <c r="A17" s="25">
        <f t="shared" si="3"/>
        <v>13</v>
      </c>
      <c r="B17" s="27"/>
      <c r="C17" s="22"/>
      <c r="D17" s="3"/>
      <c r="E17" s="3"/>
      <c r="F17" s="25"/>
      <c r="G17" s="3"/>
      <c r="H17" s="25"/>
      <c r="I17" s="3"/>
      <c r="J17" s="3"/>
      <c r="K17" s="3"/>
      <c r="L17" s="3"/>
      <c r="M17" s="3"/>
      <c r="N17" s="23"/>
    </row>
    <row r="18" spans="1:14" ht="12.75">
      <c r="A18" s="25">
        <f t="shared" si="3"/>
        <v>14</v>
      </c>
      <c r="B18" s="27"/>
      <c r="C18" s="22"/>
      <c r="D18" s="3"/>
      <c r="E18" s="3"/>
      <c r="F18" s="25"/>
      <c r="G18" s="3"/>
      <c r="H18" s="25"/>
      <c r="I18" s="3"/>
      <c r="J18" s="3"/>
      <c r="K18" s="3"/>
      <c r="L18" s="3"/>
      <c r="M18" s="3"/>
      <c r="N18" s="23"/>
    </row>
    <row r="19" spans="1:14" ht="12.75">
      <c r="A19" s="25">
        <f t="shared" si="3"/>
        <v>15</v>
      </c>
      <c r="B19" s="27"/>
      <c r="C19" s="22"/>
      <c r="D19" s="3"/>
      <c r="E19" s="3"/>
      <c r="F19" s="25"/>
      <c r="G19" s="3"/>
      <c r="H19" s="25"/>
      <c r="I19" s="3"/>
      <c r="J19" s="3"/>
      <c r="K19" s="3"/>
      <c r="L19" s="3"/>
      <c r="M19" s="3"/>
      <c r="N19" s="23"/>
    </row>
    <row r="20" spans="1:14" ht="12.75">
      <c r="A20" s="25">
        <f t="shared" si="3"/>
        <v>16</v>
      </c>
      <c r="B20" s="27"/>
      <c r="C20" s="22"/>
      <c r="D20" s="3"/>
      <c r="E20" s="3"/>
      <c r="F20" s="25"/>
      <c r="G20" s="3"/>
      <c r="H20" s="25"/>
      <c r="I20" s="3"/>
      <c r="J20" s="3"/>
      <c r="K20" s="3"/>
      <c r="L20" s="3"/>
      <c r="M20" s="3"/>
      <c r="N20" s="23"/>
    </row>
    <row r="21" spans="1:14" ht="12.75">
      <c r="A21" s="25">
        <f t="shared" si="3"/>
        <v>17</v>
      </c>
      <c r="B21" s="27"/>
      <c r="C21" s="22"/>
      <c r="D21" s="3"/>
      <c r="E21" s="3"/>
      <c r="F21" s="25"/>
      <c r="G21" s="3"/>
      <c r="H21" s="25"/>
      <c r="I21" s="3"/>
      <c r="J21" s="3"/>
      <c r="K21" s="3"/>
      <c r="L21" s="3"/>
      <c r="M21" s="3"/>
      <c r="N21" s="23"/>
    </row>
    <row r="22" spans="1:14" ht="12.75">
      <c r="A22" s="39" t="s">
        <v>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4" ht="12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4" ht="12.75">
      <c r="A24" s="38" t="s">
        <v>3</v>
      </c>
      <c r="B24" s="37" t="s">
        <v>5</v>
      </c>
      <c r="C24" s="31" t="s">
        <v>7</v>
      </c>
      <c r="D24" s="7">
        <f>SUM(D5:D21)/D26</f>
        <v>42.92857142857143</v>
      </c>
      <c r="E24" s="7">
        <f>SUM(E5:E21)/E26</f>
        <v>53.2</v>
      </c>
      <c r="F24" s="7"/>
      <c r="G24" s="7"/>
      <c r="H24" s="7"/>
      <c r="I24" s="7"/>
      <c r="J24" s="7"/>
      <c r="K24" s="7"/>
      <c r="L24" s="7"/>
      <c r="M24" s="4"/>
      <c r="N24" s="13"/>
    </row>
    <row r="25" spans="1:14" ht="12.75">
      <c r="A25" s="38"/>
      <c r="B25" s="37"/>
      <c r="C25" s="31" t="s">
        <v>20</v>
      </c>
      <c r="D25" s="7">
        <f>MAX(D5:D21)</f>
        <v>57.5</v>
      </c>
      <c r="E25" s="7">
        <f>MAX(E5:E21)</f>
        <v>62.5</v>
      </c>
      <c r="F25" s="7"/>
      <c r="G25" s="7"/>
      <c r="H25" s="7"/>
      <c r="I25" s="7"/>
      <c r="J25" s="7"/>
      <c r="K25" s="7"/>
      <c r="L25" s="7"/>
      <c r="M25" s="11"/>
      <c r="N25" s="12"/>
    </row>
    <row r="26" spans="1:14" ht="12.75">
      <c r="A26" s="38"/>
      <c r="B26" s="37"/>
      <c r="C26" s="31" t="s">
        <v>6</v>
      </c>
      <c r="D26" s="9">
        <f>COUNTIF(D5:D21,"&lt;&gt;")</f>
        <v>7</v>
      </c>
      <c r="E26" s="9">
        <f>COUNTIF(E5:E21,"&lt;&gt;")</f>
        <v>5</v>
      </c>
      <c r="F26" s="9"/>
      <c r="G26" s="9"/>
      <c r="H26" s="9"/>
      <c r="I26" s="9"/>
      <c r="J26" s="9"/>
      <c r="K26" s="9"/>
      <c r="L26" s="9"/>
      <c r="M26" s="13"/>
      <c r="N26" s="12"/>
    </row>
    <row r="27" spans="1:14" ht="12.75">
      <c r="A27" s="38"/>
      <c r="B27" s="36" t="s">
        <v>4</v>
      </c>
      <c r="C27" s="30" t="s">
        <v>21</v>
      </c>
      <c r="D27" s="6" t="s">
        <v>17</v>
      </c>
      <c r="E27" s="6" t="s">
        <v>17</v>
      </c>
      <c r="F27" s="6"/>
      <c r="G27" s="6"/>
      <c r="H27" s="6"/>
      <c r="I27" s="6"/>
      <c r="J27" s="6"/>
      <c r="K27" s="6"/>
      <c r="L27" s="6"/>
      <c r="M27" s="14"/>
      <c r="N27" s="12"/>
    </row>
    <row r="28" spans="1:14" ht="12.75">
      <c r="A28" s="38"/>
      <c r="B28" s="36"/>
      <c r="C28" s="30" t="s">
        <v>22</v>
      </c>
      <c r="D28" s="6" t="s">
        <v>26</v>
      </c>
      <c r="E28" s="6" t="s">
        <v>26</v>
      </c>
      <c r="F28" s="6"/>
      <c r="G28" s="6"/>
      <c r="H28" s="6"/>
      <c r="I28" s="6"/>
      <c r="J28" s="6"/>
      <c r="K28" s="6"/>
      <c r="L28" s="18"/>
      <c r="M28" s="15"/>
      <c r="N28" s="16"/>
    </row>
    <row r="29" spans="1:14" ht="12.75">
      <c r="A29" s="38"/>
      <c r="B29" s="36"/>
      <c r="C29" s="30" t="s">
        <v>23</v>
      </c>
      <c r="D29" s="6" t="s">
        <v>30</v>
      </c>
      <c r="E29" s="6" t="s">
        <v>48</v>
      </c>
      <c r="F29" s="6"/>
      <c r="G29" s="6"/>
      <c r="H29" s="6"/>
      <c r="I29" s="6"/>
      <c r="J29" s="6"/>
      <c r="K29" s="6"/>
      <c r="L29" s="6"/>
      <c r="M29" s="15"/>
      <c r="N29" s="16"/>
    </row>
    <row r="30" spans="1:14" ht="12.75" customHeight="1">
      <c r="A30" s="38"/>
      <c r="B30" s="36"/>
      <c r="C30" s="30" t="s">
        <v>24</v>
      </c>
      <c r="D30" s="6" t="s">
        <v>27</v>
      </c>
      <c r="E30" s="6" t="s">
        <v>27</v>
      </c>
      <c r="F30" s="6"/>
      <c r="G30" s="6"/>
      <c r="H30" s="6"/>
      <c r="I30" s="6"/>
      <c r="J30" s="6"/>
      <c r="K30" s="6"/>
      <c r="L30" s="18"/>
      <c r="M30" s="15"/>
      <c r="N30" s="16"/>
    </row>
    <row r="31" spans="1:14" s="5" customFormat="1" ht="12.75" customHeight="1">
      <c r="A31" s="38"/>
      <c r="B31" s="36"/>
      <c r="C31" s="30" t="s">
        <v>25</v>
      </c>
      <c r="D31" s="6" t="s">
        <v>18</v>
      </c>
      <c r="E31" s="6" t="s">
        <v>18</v>
      </c>
      <c r="F31" s="6"/>
      <c r="G31" s="6"/>
      <c r="H31" s="6"/>
      <c r="I31" s="6"/>
      <c r="J31" s="6"/>
      <c r="K31" s="6"/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/>
      <c r="G32" s="21"/>
      <c r="H32" s="29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D3:L3"/>
    <mergeCell ref="B27:B31"/>
    <mergeCell ref="B24:B26"/>
    <mergeCell ref="A24:A31"/>
    <mergeCell ref="A22:N23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9.7109375" style="0" bestFit="1" customWidth="1"/>
    <col min="2" max="2" width="7.7109375" style="0" bestFit="1" customWidth="1"/>
    <col min="3" max="3" width="10.28125" style="0" bestFit="1" customWidth="1"/>
    <col min="4" max="4" width="19.7109375" style="0" bestFit="1" customWidth="1"/>
    <col min="5" max="5" width="7.7109375" style="0" bestFit="1" customWidth="1"/>
    <col min="6" max="6" width="10.28125" style="0" bestFit="1" customWidth="1"/>
    <col min="7" max="7" width="22.28125" style="0" bestFit="1" customWidth="1"/>
    <col min="9" max="9" width="10.28125" style="0" bestFit="1" customWidth="1"/>
    <col min="10" max="10" width="22.28125" style="0" bestFit="1" customWidth="1"/>
  </cols>
  <sheetData>
    <row r="1" spans="1:12" ht="12.75">
      <c r="A1" s="75" t="s">
        <v>16</v>
      </c>
      <c r="B1" s="75"/>
      <c r="C1" s="75"/>
      <c r="D1" s="75"/>
      <c r="E1" s="75"/>
      <c r="F1" s="75"/>
      <c r="G1" s="75" t="s">
        <v>16</v>
      </c>
      <c r="H1" s="75"/>
      <c r="I1" s="75"/>
      <c r="J1" s="75"/>
      <c r="K1" s="75"/>
      <c r="L1" s="75"/>
    </row>
    <row r="2" spans="1:12" ht="12.75">
      <c r="A2" s="76">
        <v>44353</v>
      </c>
      <c r="B2" s="77"/>
      <c r="C2" s="77"/>
      <c r="D2" s="76">
        <v>44353</v>
      </c>
      <c r="E2" s="77"/>
      <c r="F2" s="77"/>
      <c r="G2" s="76">
        <v>44360</v>
      </c>
      <c r="H2" s="77"/>
      <c r="I2" s="77"/>
      <c r="J2" s="76">
        <v>44360</v>
      </c>
      <c r="K2" s="77"/>
      <c r="L2" s="77"/>
    </row>
    <row r="3" spans="1:12" ht="12.75">
      <c r="A3" s="77" t="s">
        <v>10</v>
      </c>
      <c r="B3" s="77"/>
      <c r="C3" s="77"/>
      <c r="D3" s="77" t="s">
        <v>11</v>
      </c>
      <c r="E3" s="77"/>
      <c r="F3" s="77"/>
      <c r="G3" s="77" t="s">
        <v>10</v>
      </c>
      <c r="H3" s="77"/>
      <c r="I3" s="77"/>
      <c r="J3" s="77" t="s">
        <v>11</v>
      </c>
      <c r="K3" s="77"/>
      <c r="L3" s="77"/>
    </row>
    <row r="4" spans="1:12" ht="12.75">
      <c r="A4" s="26" t="s">
        <v>1</v>
      </c>
      <c r="B4" s="26" t="s">
        <v>13</v>
      </c>
      <c r="C4" s="26" t="s">
        <v>14</v>
      </c>
      <c r="D4" s="26" t="s">
        <v>1</v>
      </c>
      <c r="E4" s="26" t="s">
        <v>13</v>
      </c>
      <c r="F4" s="26" t="s">
        <v>14</v>
      </c>
      <c r="G4" s="26" t="s">
        <v>1</v>
      </c>
      <c r="H4" s="26" t="s">
        <v>13</v>
      </c>
      <c r="I4" s="26" t="s">
        <v>14</v>
      </c>
      <c r="J4" s="26" t="s">
        <v>1</v>
      </c>
      <c r="K4" s="26" t="s">
        <v>13</v>
      </c>
      <c r="L4" s="26" t="s">
        <v>14</v>
      </c>
    </row>
    <row r="5" spans="1:12" ht="15" customHeight="1">
      <c r="A5" s="27" t="s">
        <v>36</v>
      </c>
      <c r="B5" s="3">
        <v>43</v>
      </c>
      <c r="C5" s="22">
        <f aca="true" t="shared" si="0" ref="C5:C11">ABS(39-B5)</f>
        <v>4</v>
      </c>
      <c r="D5" s="27" t="s">
        <v>38</v>
      </c>
      <c r="E5" s="27">
        <v>2000</v>
      </c>
      <c r="F5" s="34">
        <f aca="true" t="shared" si="1" ref="F5:F11">ABS(7836-E5)</f>
        <v>5836</v>
      </c>
      <c r="G5" s="26" t="s">
        <v>37</v>
      </c>
      <c r="H5" s="3">
        <v>12</v>
      </c>
      <c r="I5" s="22">
        <f>ABS(20-H5)</f>
        <v>8</v>
      </c>
      <c r="J5" s="27" t="s">
        <v>42</v>
      </c>
      <c r="K5" s="27">
        <v>23</v>
      </c>
      <c r="L5" s="34">
        <f>ABS(23-K5)</f>
        <v>0</v>
      </c>
    </row>
    <row r="6" spans="1:12" ht="15" customHeight="1">
      <c r="A6" s="27" t="s">
        <v>38</v>
      </c>
      <c r="B6" s="3">
        <v>35</v>
      </c>
      <c r="C6" s="22">
        <f t="shared" si="0"/>
        <v>4</v>
      </c>
      <c r="D6" s="27" t="s">
        <v>33</v>
      </c>
      <c r="E6" s="27">
        <v>1150</v>
      </c>
      <c r="F6" s="34">
        <f t="shared" si="1"/>
        <v>6686</v>
      </c>
      <c r="G6" s="27" t="s">
        <v>36</v>
      </c>
      <c r="H6" s="3">
        <v>9</v>
      </c>
      <c r="I6" s="22">
        <f>ABS(20-H6)</f>
        <v>11</v>
      </c>
      <c r="J6" s="27" t="s">
        <v>32</v>
      </c>
      <c r="K6" s="27">
        <v>17</v>
      </c>
      <c r="L6" s="34">
        <f>ABS(23-K6)</f>
        <v>6</v>
      </c>
    </row>
    <row r="7" spans="1:12" ht="15" customHeight="1">
      <c r="A7" s="27" t="s">
        <v>34</v>
      </c>
      <c r="B7" s="3">
        <v>32</v>
      </c>
      <c r="C7" s="22">
        <f t="shared" si="0"/>
        <v>7</v>
      </c>
      <c r="D7" s="27" t="s">
        <v>35</v>
      </c>
      <c r="E7" s="27">
        <v>1000</v>
      </c>
      <c r="F7" s="34">
        <f t="shared" si="1"/>
        <v>6836</v>
      </c>
      <c r="G7" s="27" t="s">
        <v>32</v>
      </c>
      <c r="H7" s="3">
        <v>9</v>
      </c>
      <c r="I7" s="22">
        <f>ABS(20-H7)</f>
        <v>11</v>
      </c>
      <c r="J7" s="26" t="s">
        <v>37</v>
      </c>
      <c r="K7" s="27">
        <v>10</v>
      </c>
      <c r="L7" s="34">
        <f>ABS(23-K7)</f>
        <v>13</v>
      </c>
    </row>
    <row r="8" spans="1:12" ht="15" customHeight="1">
      <c r="A8" s="27" t="s">
        <v>35</v>
      </c>
      <c r="B8" s="3">
        <v>20</v>
      </c>
      <c r="C8" s="22">
        <f t="shared" si="0"/>
        <v>19</v>
      </c>
      <c r="D8" s="27" t="s">
        <v>32</v>
      </c>
      <c r="E8" s="27">
        <v>686</v>
      </c>
      <c r="F8" s="34">
        <f t="shared" si="1"/>
        <v>7150</v>
      </c>
      <c r="G8" s="27" t="s">
        <v>43</v>
      </c>
      <c r="H8" s="3">
        <v>4</v>
      </c>
      <c r="I8" s="22">
        <f>ABS(20-H8)</f>
        <v>16</v>
      </c>
      <c r="J8" s="27" t="s">
        <v>36</v>
      </c>
      <c r="K8" s="27">
        <v>7.5</v>
      </c>
      <c r="L8" s="34">
        <f>ABS(23-K8)</f>
        <v>15.5</v>
      </c>
    </row>
    <row r="9" spans="1:12" ht="15" customHeight="1">
      <c r="A9" s="27" t="s">
        <v>32</v>
      </c>
      <c r="B9" s="3">
        <v>67</v>
      </c>
      <c r="C9" s="22">
        <f t="shared" si="0"/>
        <v>28</v>
      </c>
      <c r="D9" s="27" t="s">
        <v>36</v>
      </c>
      <c r="E9" s="27">
        <v>42</v>
      </c>
      <c r="F9" s="34">
        <f t="shared" si="1"/>
        <v>7794</v>
      </c>
      <c r="G9" s="27" t="s">
        <v>42</v>
      </c>
      <c r="H9" s="3">
        <v>0</v>
      </c>
      <c r="I9" s="22">
        <f>ABS(20-H9)</f>
        <v>20</v>
      </c>
      <c r="J9" s="27" t="s">
        <v>43</v>
      </c>
      <c r="K9" s="27">
        <v>7</v>
      </c>
      <c r="L9" s="34">
        <f>ABS(23-K9)</f>
        <v>16</v>
      </c>
    </row>
    <row r="10" spans="1:12" ht="15" customHeight="1">
      <c r="A10" s="26" t="s">
        <v>37</v>
      </c>
      <c r="B10" s="3">
        <v>70</v>
      </c>
      <c r="C10" s="22">
        <f t="shared" si="0"/>
        <v>31</v>
      </c>
      <c r="D10" s="26" t="s">
        <v>37</v>
      </c>
      <c r="E10" s="27">
        <v>45000</v>
      </c>
      <c r="F10" s="34">
        <f t="shared" si="1"/>
        <v>37164</v>
      </c>
      <c r="G10" s="27"/>
      <c r="H10" s="3"/>
      <c r="I10" s="22"/>
      <c r="J10" s="26"/>
      <c r="K10" s="27"/>
      <c r="L10" s="34"/>
    </row>
    <row r="11" spans="1:12" ht="15" customHeight="1">
      <c r="A11" s="27" t="s">
        <v>33</v>
      </c>
      <c r="B11" s="3">
        <v>78</v>
      </c>
      <c r="C11" s="22">
        <f t="shared" si="0"/>
        <v>39</v>
      </c>
      <c r="D11" s="27" t="s">
        <v>34</v>
      </c>
      <c r="E11" s="27">
        <v>85100</v>
      </c>
      <c r="F11" s="34">
        <f t="shared" si="1"/>
        <v>77264</v>
      </c>
      <c r="G11" s="27"/>
      <c r="H11" s="3"/>
      <c r="I11" s="22"/>
      <c r="J11" s="27"/>
      <c r="K11" s="27"/>
      <c r="L11" s="34"/>
    </row>
    <row r="12" spans="1:12" ht="15" customHeight="1">
      <c r="A12" s="27"/>
      <c r="B12" s="3"/>
      <c r="C12" s="22"/>
      <c r="D12" s="27"/>
      <c r="E12" s="27"/>
      <c r="F12" s="34"/>
      <c r="G12" s="27"/>
      <c r="H12" s="3"/>
      <c r="I12" s="22"/>
      <c r="J12" s="27"/>
      <c r="K12" s="27"/>
      <c r="L12" s="34"/>
    </row>
    <row r="13" spans="1:12" ht="15" customHeight="1">
      <c r="A13" s="28"/>
      <c r="B13" s="3"/>
      <c r="C13" s="22"/>
      <c r="D13" s="27"/>
      <c r="E13" s="27"/>
      <c r="F13" s="34"/>
      <c r="G13" s="28"/>
      <c r="H13" s="3"/>
      <c r="I13" s="22"/>
      <c r="J13" s="27"/>
      <c r="K13" s="27"/>
      <c r="L13" s="34"/>
    </row>
    <row r="14" spans="1:12" ht="12.75">
      <c r="A14" s="78" t="s">
        <v>15</v>
      </c>
      <c r="B14" s="79"/>
      <c r="C14" s="79"/>
      <c r="D14" s="79"/>
      <c r="E14" s="79"/>
      <c r="F14" s="80"/>
      <c r="G14" s="78" t="s">
        <v>15</v>
      </c>
      <c r="H14" s="79"/>
      <c r="I14" s="79"/>
      <c r="J14" s="79"/>
      <c r="K14" s="79"/>
      <c r="L14" s="80"/>
    </row>
    <row r="15" spans="1:12" ht="12.75" customHeight="1">
      <c r="A15" s="57" t="s">
        <v>28</v>
      </c>
      <c r="B15" s="58"/>
      <c r="C15" s="59"/>
      <c r="D15" s="57" t="s">
        <v>29</v>
      </c>
      <c r="E15" s="58"/>
      <c r="F15" s="59"/>
      <c r="G15" s="57" t="s">
        <v>28</v>
      </c>
      <c r="H15" s="58"/>
      <c r="I15" s="59"/>
      <c r="J15" s="57" t="s">
        <v>29</v>
      </c>
      <c r="K15" s="58"/>
      <c r="L15" s="59"/>
    </row>
    <row r="16" spans="1:12" ht="12.75">
      <c r="A16" s="60"/>
      <c r="B16" s="61"/>
      <c r="C16" s="62"/>
      <c r="D16" s="60"/>
      <c r="E16" s="61"/>
      <c r="F16" s="62"/>
      <c r="G16" s="60"/>
      <c r="H16" s="61"/>
      <c r="I16" s="62"/>
      <c r="J16" s="60"/>
      <c r="K16" s="61"/>
      <c r="L16" s="62"/>
    </row>
    <row r="17" spans="1:12" ht="12.75">
      <c r="A17" s="63" t="s">
        <v>40</v>
      </c>
      <c r="B17" s="64"/>
      <c r="C17" s="65"/>
      <c r="D17" s="69" t="s">
        <v>41</v>
      </c>
      <c r="E17" s="70"/>
      <c r="F17" s="71"/>
      <c r="G17" s="63" t="s">
        <v>45</v>
      </c>
      <c r="H17" s="64"/>
      <c r="I17" s="65"/>
      <c r="J17" s="69" t="s">
        <v>44</v>
      </c>
      <c r="K17" s="70"/>
      <c r="L17" s="71"/>
    </row>
    <row r="18" spans="1:12" ht="12.75">
      <c r="A18" s="66"/>
      <c r="B18" s="67"/>
      <c r="C18" s="68"/>
      <c r="D18" s="72"/>
      <c r="E18" s="73"/>
      <c r="F18" s="74"/>
      <c r="G18" s="66"/>
      <c r="H18" s="67"/>
      <c r="I18" s="68"/>
      <c r="J18" s="72"/>
      <c r="K18" s="73"/>
      <c r="L18" s="74"/>
    </row>
  </sheetData>
  <sheetProtection/>
  <mergeCells count="20"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7" sqref="S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2021-06-13T20:34:27Z</dcterms:modified>
  <cp:category/>
  <cp:version/>
  <cp:contentType/>
  <cp:contentStatus/>
</cp:coreProperties>
</file>