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1355" windowHeight="8700" activeTab="0"/>
  </bookViews>
  <sheets>
    <sheet name="League Table" sheetId="1" r:id="rId1"/>
    <sheet name="Bonus Round Results" sheetId="2" r:id="rId2"/>
  </sheets>
  <definedNames/>
  <calcPr fullCalcOnLoad="1"/>
</workbook>
</file>

<file path=xl/sharedStrings.xml><?xml version="1.0" encoding="utf-8"?>
<sst xmlns="http://schemas.openxmlformats.org/spreadsheetml/2006/main" count="76" uniqueCount="50">
  <si>
    <t>League Position</t>
  </si>
  <si>
    <t>Team Name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</si>
  <si>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</si>
  <si>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</si>
  <si>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</si>
  <si>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</si>
  <si>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</si>
  <si>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</si>
  <si>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</si>
  <si>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</si>
  <si>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</si>
  <si>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</si>
  <si>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</si>
  <si>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</si>
  <si>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</si>
  <si>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</si>
  <si>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</si>
  <si>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</si>
  <si>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</si>
  <si>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</si>
  <si>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</si>
  <si>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</si>
  <si>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</si>
  <si>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</si>
  <si>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</si>
  <si>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</si>
  <si>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MUSIC INTROS</t>
  </si>
  <si>
    <t>GENERAL KNOWLEDGE</t>
  </si>
  <si>
    <t>F&amp;D S&amp;L TV&amp;FIL,M</t>
  </si>
  <si>
    <t>S&amp;N H&amp;G A&amp;L</t>
  </si>
  <si>
    <t>TEAM NAME</t>
  </si>
  <si>
    <t>I AM SMARTICUS</t>
  </si>
  <si>
    <t>THREE SECOND MEMORY</t>
  </si>
  <si>
    <t>RONS RED</t>
  </si>
  <si>
    <t>* * * * * * * * * * CLICK ON TAB BELOW FOR BONUS ROUND RESULTS * * * * * * * * *</t>
  </si>
  <si>
    <t>RATE OUR QUAILS</t>
  </si>
  <si>
    <t>JUST TWO TITS (HELP)</t>
  </si>
  <si>
    <t>WHERES ASHLEY</t>
  </si>
  <si>
    <t>GET GGOUTY</t>
  </si>
  <si>
    <t>SETH</t>
  </si>
  <si>
    <t>GONNA LEAVE BE WE LOSE</t>
  </si>
  <si>
    <t>WORK RELATED  PEOPLE</t>
  </si>
  <si>
    <t>HELP</t>
  </si>
  <si>
    <t>OCTOPUSSY</t>
  </si>
  <si>
    <t>OCTOPOSSY</t>
  </si>
  <si>
    <t>OCTOPUSSY = 4</t>
  </si>
  <si>
    <r>
      <t>WHERES ASHLEY</t>
    </r>
    <r>
      <rPr>
        <b/>
        <sz val="10"/>
        <color indexed="10"/>
        <rFont val="Arial"/>
        <family val="2"/>
      </rPr>
      <t xml:space="preserve"> &amp; TITS </t>
    </r>
    <r>
      <rPr>
        <b/>
        <sz val="10"/>
        <color indexed="17"/>
        <rFont val="Arial"/>
        <family val="2"/>
      </rPr>
      <t>= 13</t>
    </r>
  </si>
  <si>
    <t>GET GOUTY</t>
  </si>
  <si>
    <t>FAMOUS FACES</t>
  </si>
  <si>
    <t>The Rutland &amp; Derby - Monday Night Quiz - Quiz League #104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</si>
</sst>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3499799966812134"/>
      <name val="Arial"/>
      <family val="2"/>
    </font>
    <font>
      <sz val="10"/>
      <color theme="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1" xfId="0" applyFont="1" applyFill="1" applyBorder="1" applyAlignment="1">
      <alignment/>
    </xf>
    <xf numFmtId="177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50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51" fillId="33" borderId="15" xfId="0" applyFont="1" applyFill="1" applyBorder="1" applyAlignment="1">
      <alignment horizontal="center"/>
    </xf>
    <xf numFmtId="9" fontId="0" fillId="0" borderId="0" xfId="59" applyFont="1" applyBorder="1" applyAlignment="1">
      <alignment horizontal="left"/>
    </xf>
    <xf numFmtId="0" fontId="0" fillId="33" borderId="13" xfId="0" applyFont="1" applyFill="1" applyBorder="1" applyAlignment="1">
      <alignment horizontal="center"/>
    </xf>
    <xf numFmtId="0" fontId="39" fillId="33" borderId="10" xfId="48" applyFill="1" applyBorder="1" applyAlignment="1">
      <alignment/>
    </xf>
    <xf numFmtId="0" fontId="39" fillId="33" borderId="10" xfId="48" applyFill="1" applyBorder="1" applyAlignment="1">
      <alignment horizontal="center"/>
    </xf>
    <xf numFmtId="16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9" fillId="33" borderId="10" xfId="48" applyFont="1" applyFill="1" applyBorder="1" applyAlignment="1">
      <alignment/>
    </xf>
    <xf numFmtId="0" fontId="39" fillId="29" borderId="10" xfId="48" applyBorder="1" applyAlignment="1">
      <alignment/>
    </xf>
    <xf numFmtId="0" fontId="39" fillId="29" borderId="10" xfId="48" applyBorder="1" applyAlignment="1">
      <alignment horizontal="center"/>
    </xf>
    <xf numFmtId="0" fontId="31" fillId="33" borderId="10" xfId="48" applyFont="1" applyFill="1" applyBorder="1" applyAlignment="1">
      <alignment horizontal="left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8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2" fillId="0" borderId="18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" fillId="33" borderId="10" xfId="48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2" fillId="33" borderId="10" xfId="48" applyFont="1" applyFill="1" applyBorder="1" applyAlignment="1">
      <alignment horizontal="left"/>
    </xf>
    <xf numFmtId="0" fontId="32" fillId="33" borderId="10" xfId="48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PageLayoutView="0" workbookViewId="0" topLeftCell="A1">
      <selection activeCell="M9" sqref="M9"/>
    </sheetView>
  </sheetViews>
  <sheetFormatPr defaultColWidth="9.140625" defaultRowHeight="12.75"/>
  <cols>
    <col min="1" max="1" width="9.140625" style="1" customWidth="1"/>
    <col min="2" max="2" width="21.421875" style="1" bestFit="1" customWidth="1"/>
    <col min="3" max="3" width="14.28125" style="1" bestFit="1" customWidth="1"/>
    <col min="4" max="4" width="15.8515625" style="1" bestFit="1" customWidth="1"/>
    <col min="5" max="7" width="14.140625" style="1" bestFit="1" customWidth="1"/>
    <col min="8" max="9" width="12.28125" style="1" customWidth="1"/>
    <col min="10" max="10" width="10.8515625" style="0" bestFit="1" customWidth="1"/>
    <col min="11" max="11" width="13.140625" style="10" bestFit="1" customWidth="1"/>
  </cols>
  <sheetData>
    <row r="1" spans="1:11" ht="12.75">
      <c r="A1" s="65" t="s">
        <v>49</v>
      </c>
      <c r="B1" s="66"/>
      <c r="C1" s="66"/>
      <c r="D1" s="66"/>
      <c r="E1" s="66"/>
      <c r="F1" s="66"/>
      <c r="G1" s="66"/>
      <c r="H1" s="66"/>
      <c r="I1" s="66"/>
      <c r="J1" s="66"/>
      <c r="K1" s="67"/>
    </row>
    <row r="2" spans="1:11" ht="12.75">
      <c r="A2" s="68" t="s">
        <v>15</v>
      </c>
      <c r="B2" s="69"/>
      <c r="C2" s="69"/>
      <c r="D2" s="69"/>
      <c r="E2" s="69"/>
      <c r="F2" s="69"/>
      <c r="G2" s="69"/>
      <c r="H2" s="26">
        <v>1</v>
      </c>
      <c r="I2" s="26"/>
      <c r="J2" s="70"/>
      <c r="K2" s="71"/>
    </row>
    <row r="3" spans="1:11" ht="12.75" customHeight="1">
      <c r="A3" s="53" t="s">
        <v>0</v>
      </c>
      <c r="B3" s="72" t="s">
        <v>1</v>
      </c>
      <c r="C3" s="53" t="s">
        <v>16</v>
      </c>
      <c r="D3" s="32" t="s">
        <v>19</v>
      </c>
      <c r="E3" s="33"/>
      <c r="F3" s="33"/>
      <c r="G3" s="33"/>
      <c r="H3" s="33"/>
      <c r="I3" s="34"/>
      <c r="J3" s="53" t="s">
        <v>2</v>
      </c>
      <c r="K3" s="9" t="s">
        <v>13</v>
      </c>
    </row>
    <row r="4" spans="1:11" ht="12.75">
      <c r="A4" s="54"/>
      <c r="B4" s="73"/>
      <c r="C4" s="54"/>
      <c r="D4" s="2">
        <v>45075</v>
      </c>
      <c r="E4" s="2">
        <f>D4+7</f>
        <v>45082</v>
      </c>
      <c r="F4" s="47">
        <f>E4+7</f>
        <v>45089</v>
      </c>
      <c r="G4" s="2">
        <f>F4+7</f>
        <v>45096</v>
      </c>
      <c r="H4" s="2"/>
      <c r="I4" s="2"/>
      <c r="J4" s="54"/>
      <c r="K4" s="9" t="s">
        <v>14</v>
      </c>
    </row>
    <row r="5" spans="1:11" s="24" customFormat="1" ht="12.75" customHeight="1">
      <c r="A5" s="25">
        <v>1</v>
      </c>
      <c r="B5" s="93" t="s">
        <v>37</v>
      </c>
      <c r="C5" s="37">
        <f>COUNTIF(D5:H5,"&lt;&gt;")</f>
        <v>1</v>
      </c>
      <c r="D5" s="48">
        <v>58.5</v>
      </c>
      <c r="E5" s="37"/>
      <c r="F5" s="35"/>
      <c r="G5" s="42"/>
      <c r="H5" s="37"/>
      <c r="I5" s="37"/>
      <c r="J5" s="37">
        <f>SUM(D5:H5)</f>
        <v>58.5</v>
      </c>
      <c r="K5" s="23">
        <f>J5/C5</f>
        <v>58.5</v>
      </c>
    </row>
    <row r="6" spans="1:11" s="24" customFormat="1" ht="12.75">
      <c r="A6" s="25">
        <f aca="true" t="shared" si="0" ref="A6:A18">A5+1</f>
        <v>2</v>
      </c>
      <c r="B6" s="93" t="s">
        <v>36</v>
      </c>
      <c r="C6" s="37">
        <f>COUNTIF(D6:H6,"&lt;&gt;")</f>
        <v>1</v>
      </c>
      <c r="D6" s="48">
        <v>51.5</v>
      </c>
      <c r="E6" s="37"/>
      <c r="F6" s="35"/>
      <c r="G6" s="42"/>
      <c r="H6" s="37"/>
      <c r="I6" s="37"/>
      <c r="J6" s="37">
        <f>SUM(D6:H6)</f>
        <v>51.5</v>
      </c>
      <c r="K6" s="23">
        <f aca="true" t="shared" si="1" ref="K6:K14">J6/C6</f>
        <v>51.5</v>
      </c>
    </row>
    <row r="7" spans="1:11" s="24" customFormat="1" ht="12.75">
      <c r="A7" s="25">
        <f t="shared" si="0"/>
        <v>3</v>
      </c>
      <c r="B7" s="95" t="s">
        <v>33</v>
      </c>
      <c r="C7" s="37">
        <f>COUNTIF(D7:H7,"&lt;&gt;")</f>
        <v>1</v>
      </c>
      <c r="D7" s="48">
        <v>51.5</v>
      </c>
      <c r="E7" s="37"/>
      <c r="F7" s="35"/>
      <c r="G7" s="42"/>
      <c r="H7" s="37"/>
      <c r="I7" s="37"/>
      <c r="J7" s="37">
        <f>SUM(D7:H7)</f>
        <v>51.5</v>
      </c>
      <c r="K7" s="23">
        <f t="shared" si="1"/>
        <v>51.5</v>
      </c>
    </row>
    <row r="8" spans="1:11" s="24" customFormat="1" ht="12" customHeight="1">
      <c r="A8" s="25">
        <f t="shared" si="0"/>
        <v>4</v>
      </c>
      <c r="B8" s="93" t="s">
        <v>39</v>
      </c>
      <c r="C8" s="37">
        <f>COUNTIF(D8:H8,"&lt;&gt;")</f>
        <v>1</v>
      </c>
      <c r="D8" s="37">
        <v>51</v>
      </c>
      <c r="E8" s="37"/>
      <c r="F8" s="35"/>
      <c r="G8" s="42"/>
      <c r="H8" s="37"/>
      <c r="I8" s="37"/>
      <c r="J8" s="37">
        <f>SUM(D8:H8)</f>
        <v>51</v>
      </c>
      <c r="K8" s="23">
        <f t="shared" si="1"/>
        <v>51</v>
      </c>
    </row>
    <row r="9" spans="1:11" s="24" customFormat="1" ht="12.75">
      <c r="A9" s="25">
        <f t="shared" si="0"/>
        <v>5</v>
      </c>
      <c r="B9" s="92" t="s">
        <v>32</v>
      </c>
      <c r="C9" s="37">
        <f>COUNTIF(D9:H9,"&lt;&gt;")</f>
        <v>1</v>
      </c>
      <c r="D9" s="48">
        <v>49.5</v>
      </c>
      <c r="E9" s="37"/>
      <c r="F9" s="35"/>
      <c r="G9" s="42"/>
      <c r="H9" s="37"/>
      <c r="I9" s="37"/>
      <c r="J9" s="37">
        <f>SUM(D9:H9)</f>
        <v>49.5</v>
      </c>
      <c r="K9" s="23">
        <f t="shared" si="1"/>
        <v>49.5</v>
      </c>
    </row>
    <row r="10" spans="1:11" s="24" customFormat="1" ht="12.75">
      <c r="A10" s="25">
        <f t="shared" si="0"/>
        <v>6</v>
      </c>
      <c r="B10" s="95" t="s">
        <v>31</v>
      </c>
      <c r="C10" s="37">
        <f>COUNTIF(D10:H10,"&lt;&gt;")</f>
        <v>1</v>
      </c>
      <c r="D10" s="48">
        <v>43.8</v>
      </c>
      <c r="E10" s="37"/>
      <c r="F10" s="35"/>
      <c r="G10" s="42"/>
      <c r="H10" s="37"/>
      <c r="I10" s="37"/>
      <c r="J10" s="37">
        <f>SUM(D10:H10)</f>
        <v>43.8</v>
      </c>
      <c r="K10" s="23">
        <f t="shared" si="1"/>
        <v>43.8</v>
      </c>
    </row>
    <row r="11" spans="1:11" s="24" customFormat="1" ht="12.75">
      <c r="A11" s="25">
        <f t="shared" si="0"/>
        <v>7</v>
      </c>
      <c r="B11" s="93" t="s">
        <v>42</v>
      </c>
      <c r="C11" s="37">
        <f>COUNTIF(D11:H11,"&lt;&gt;")</f>
        <v>1</v>
      </c>
      <c r="D11" s="37">
        <v>41.5</v>
      </c>
      <c r="E11" s="37"/>
      <c r="F11" s="35"/>
      <c r="G11" s="42"/>
      <c r="H11" s="37"/>
      <c r="I11" s="37"/>
      <c r="J11" s="37">
        <f>SUM(D11:H11)</f>
        <v>41.5</v>
      </c>
      <c r="K11" s="23">
        <f t="shared" si="1"/>
        <v>41.5</v>
      </c>
    </row>
    <row r="12" spans="1:11" s="24" customFormat="1" ht="12.75">
      <c r="A12" s="25">
        <f t="shared" si="0"/>
        <v>8</v>
      </c>
      <c r="B12" s="92" t="s">
        <v>44</v>
      </c>
      <c r="C12" s="37">
        <f>COUNTIF(D12:H12,"&lt;&gt;")</f>
        <v>1</v>
      </c>
      <c r="D12" s="48">
        <v>41</v>
      </c>
      <c r="E12" s="37"/>
      <c r="F12" s="35"/>
      <c r="G12" s="42"/>
      <c r="H12" s="37"/>
      <c r="I12" s="37"/>
      <c r="J12" s="37">
        <f>SUM(D12:H12)</f>
        <v>41</v>
      </c>
      <c r="K12" s="23">
        <f t="shared" si="1"/>
        <v>41</v>
      </c>
    </row>
    <row r="13" spans="1:11" s="24" customFormat="1" ht="12.75">
      <c r="A13" s="25">
        <f t="shared" si="0"/>
        <v>9</v>
      </c>
      <c r="B13" s="94" t="s">
        <v>35</v>
      </c>
      <c r="C13" s="37">
        <f>COUNTIF(D13:H13,"&lt;&gt;")</f>
        <v>1</v>
      </c>
      <c r="D13" s="48">
        <v>40.5</v>
      </c>
      <c r="E13" s="37"/>
      <c r="F13" s="35"/>
      <c r="G13" s="42"/>
      <c r="H13" s="37"/>
      <c r="I13" s="37"/>
      <c r="J13" s="37">
        <f>SUM(D13:H13)</f>
        <v>40.5</v>
      </c>
      <c r="K13" s="23">
        <f t="shared" si="1"/>
        <v>40.5</v>
      </c>
    </row>
    <row r="14" spans="1:11" s="24" customFormat="1" ht="12.75">
      <c r="A14" s="25">
        <f t="shared" si="0"/>
        <v>10</v>
      </c>
      <c r="B14" s="95" t="s">
        <v>47</v>
      </c>
      <c r="C14" s="37">
        <f>COUNTIF(D14:H14,"&lt;&gt;")</f>
        <v>1</v>
      </c>
      <c r="D14" s="48">
        <v>39.5</v>
      </c>
      <c r="E14" s="37"/>
      <c r="F14" s="35"/>
      <c r="G14" s="42"/>
      <c r="H14" s="37"/>
      <c r="I14" s="37"/>
      <c r="J14" s="37">
        <f>SUM(D14:H14)</f>
        <v>39.5</v>
      </c>
      <c r="K14" s="23">
        <f t="shared" si="1"/>
        <v>39.5</v>
      </c>
    </row>
    <row r="15" spans="1:11" s="24" customFormat="1" ht="12.75">
      <c r="A15" s="25">
        <f t="shared" si="0"/>
        <v>11</v>
      </c>
      <c r="B15" s="93" t="s">
        <v>41</v>
      </c>
      <c r="C15" s="37">
        <f>COUNTIF(D15:H15,"&lt;&gt;")</f>
        <v>1</v>
      </c>
      <c r="D15" s="48">
        <v>29</v>
      </c>
      <c r="E15" s="37"/>
      <c r="F15" s="35"/>
      <c r="G15" s="42"/>
      <c r="H15" s="37"/>
      <c r="I15" s="37"/>
      <c r="J15" s="37">
        <f>SUM(D15:H15)</f>
        <v>29</v>
      </c>
      <c r="K15" s="23">
        <f>J15/C15</f>
        <v>29</v>
      </c>
    </row>
    <row r="16" spans="1:11" s="24" customFormat="1" ht="12.75">
      <c r="A16" s="25">
        <f t="shared" si="0"/>
        <v>12</v>
      </c>
      <c r="B16" s="92" t="s">
        <v>40</v>
      </c>
      <c r="C16" s="37">
        <f>COUNTIF(D16:H16,"&lt;&gt;")</f>
        <v>1</v>
      </c>
      <c r="D16" s="48">
        <v>19.5</v>
      </c>
      <c r="E16" s="37"/>
      <c r="F16" s="35"/>
      <c r="G16" s="42"/>
      <c r="H16" s="37"/>
      <c r="I16" s="37"/>
      <c r="J16" s="37">
        <f>SUM(D16:H16)</f>
        <v>19.5</v>
      </c>
      <c r="K16" s="23">
        <f>J16/C16</f>
        <v>19.5</v>
      </c>
    </row>
    <row r="17" spans="1:11" s="24" customFormat="1" ht="13.5" customHeight="1">
      <c r="A17" s="25">
        <f t="shared" si="0"/>
        <v>13</v>
      </c>
      <c r="B17" s="41"/>
      <c r="C17" s="37"/>
      <c r="D17" s="48"/>
      <c r="E17" s="37"/>
      <c r="F17" s="35"/>
      <c r="G17" s="42"/>
      <c r="H17" s="37"/>
      <c r="I17" s="37"/>
      <c r="J17" s="37"/>
      <c r="K17" s="23"/>
    </row>
    <row r="18" spans="1:11" s="24" customFormat="1" ht="13.5" customHeight="1">
      <c r="A18" s="25">
        <f t="shared" si="0"/>
        <v>14</v>
      </c>
      <c r="B18" s="41"/>
      <c r="C18" s="37"/>
      <c r="D18" s="48"/>
      <c r="E18" s="44"/>
      <c r="F18" s="35"/>
      <c r="G18" s="42"/>
      <c r="H18" s="37"/>
      <c r="I18" s="37"/>
      <c r="J18" s="37"/>
      <c r="K18" s="23"/>
    </row>
    <row r="19" spans="1:11" ht="12.75">
      <c r="A19" s="58" t="s">
        <v>34</v>
      </c>
      <c r="B19" s="59"/>
      <c r="C19" s="59"/>
      <c r="D19" s="59"/>
      <c r="E19" s="59"/>
      <c r="F19" s="60"/>
      <c r="G19" s="59"/>
      <c r="H19" s="59"/>
      <c r="I19" s="59"/>
      <c r="J19" s="59"/>
      <c r="K19" s="61"/>
    </row>
    <row r="20" spans="1:11" ht="12.75">
      <c r="A20" s="62"/>
      <c r="B20" s="63"/>
      <c r="C20" s="63"/>
      <c r="D20" s="63"/>
      <c r="E20" s="63"/>
      <c r="F20" s="63"/>
      <c r="G20" s="63"/>
      <c r="H20" s="63"/>
      <c r="I20" s="63"/>
      <c r="J20" s="63"/>
      <c r="K20" s="64"/>
    </row>
    <row r="21" spans="1:11" ht="12.75">
      <c r="A21" s="57" t="s">
        <v>9</v>
      </c>
      <c r="B21" s="56" t="s">
        <v>11</v>
      </c>
      <c r="C21" s="7" t="s">
        <v>8</v>
      </c>
      <c r="D21" s="9">
        <f>SUM(D5:D18)/D23</f>
        <v>43.06666666666666</v>
      </c>
      <c r="E21" s="9"/>
      <c r="F21" s="36"/>
      <c r="G21" s="38"/>
      <c r="H21" s="38"/>
      <c r="I21" s="9"/>
      <c r="J21" s="4"/>
      <c r="K21" s="16"/>
    </row>
    <row r="22" spans="1:11" ht="12.75">
      <c r="A22" s="57"/>
      <c r="B22" s="56"/>
      <c r="C22" s="8" t="s">
        <v>12</v>
      </c>
      <c r="D22" s="9">
        <f>MAX(D5:D18)</f>
        <v>58.5</v>
      </c>
      <c r="E22" s="9"/>
      <c r="F22" s="36"/>
      <c r="G22" s="38"/>
      <c r="H22" s="38"/>
      <c r="I22" s="9"/>
      <c r="J22" s="14"/>
      <c r="K22" s="15"/>
    </row>
    <row r="23" spans="1:11" ht="12.75">
      <c r="A23" s="57"/>
      <c r="B23" s="56"/>
      <c r="C23" s="11" t="s">
        <v>13</v>
      </c>
      <c r="D23" s="12">
        <f>COUNTIF(D5:D18,"&lt;&gt;")</f>
        <v>12</v>
      </c>
      <c r="E23" s="12"/>
      <c r="F23" s="36"/>
      <c r="G23" s="39"/>
      <c r="H23" s="39"/>
      <c r="I23" s="12"/>
      <c r="J23" s="16"/>
      <c r="K23" s="15"/>
    </row>
    <row r="24" spans="1:11" ht="12.75">
      <c r="A24" s="57"/>
      <c r="B24" s="55" t="s">
        <v>10</v>
      </c>
      <c r="C24" s="3" t="s">
        <v>3</v>
      </c>
      <c r="D24" s="6" t="s">
        <v>26</v>
      </c>
      <c r="E24" s="6"/>
      <c r="F24" s="36"/>
      <c r="G24" s="40"/>
      <c r="H24" s="40"/>
      <c r="I24" s="6"/>
      <c r="J24" s="17"/>
      <c r="K24" s="43"/>
    </row>
    <row r="25" spans="1:11" ht="12.75">
      <c r="A25" s="57"/>
      <c r="B25" s="55"/>
      <c r="C25" s="3" t="s">
        <v>4</v>
      </c>
      <c r="D25" s="6" t="s">
        <v>28</v>
      </c>
      <c r="E25" s="6"/>
      <c r="F25" s="36"/>
      <c r="G25" s="40"/>
      <c r="H25" s="40"/>
      <c r="I25" s="6"/>
      <c r="J25" s="18"/>
      <c r="K25" s="19"/>
    </row>
    <row r="26" spans="1:11" ht="12.75">
      <c r="A26" s="57"/>
      <c r="B26" s="55"/>
      <c r="C26" s="3" t="s">
        <v>5</v>
      </c>
      <c r="D26" s="6" t="s">
        <v>48</v>
      </c>
      <c r="E26" s="31"/>
      <c r="F26" s="36"/>
      <c r="G26" s="40"/>
      <c r="H26" s="40"/>
      <c r="I26" s="6"/>
      <c r="J26" s="18"/>
      <c r="K26" s="19"/>
    </row>
    <row r="27" spans="1:11" ht="12.75" customHeight="1">
      <c r="A27" s="57"/>
      <c r="B27" s="55"/>
      <c r="C27" s="3" t="s">
        <v>6</v>
      </c>
      <c r="D27" s="6" t="s">
        <v>29</v>
      </c>
      <c r="E27" s="6"/>
      <c r="F27" s="36"/>
      <c r="G27" s="40"/>
      <c r="H27" s="40"/>
      <c r="I27" s="6"/>
      <c r="J27" s="18"/>
      <c r="K27" s="19"/>
    </row>
    <row r="28" spans="1:11" s="5" customFormat="1" ht="12.75" customHeight="1">
      <c r="A28" s="57"/>
      <c r="B28" s="55"/>
      <c r="C28" s="3" t="s">
        <v>7</v>
      </c>
      <c r="D28" s="6" t="s">
        <v>27</v>
      </c>
      <c r="E28" s="6"/>
      <c r="F28" s="36"/>
      <c r="G28" s="40"/>
      <c r="H28" s="40"/>
      <c r="I28" s="6"/>
      <c r="J28" s="18"/>
      <c r="K28" s="19"/>
    </row>
    <row r="29" spans="1:11" s="10" customFormat="1" ht="12.75">
      <c r="A29" s="20"/>
      <c r="B29" s="4"/>
      <c r="C29" s="1"/>
      <c r="D29" s="21"/>
      <c r="E29" s="22"/>
      <c r="F29" s="21"/>
      <c r="G29" s="28"/>
      <c r="H29" s="27"/>
      <c r="I29" s="27"/>
      <c r="J29" s="18"/>
      <c r="K29" s="19"/>
    </row>
    <row r="30" spans="1:11" s="13" customFormat="1" ht="12.75">
      <c r="A30" s="4"/>
      <c r="B30" s="4"/>
      <c r="C30" s="1"/>
      <c r="D30" s="1"/>
      <c r="E30" s="1"/>
      <c r="F30" s="1"/>
      <c r="G30" s="1"/>
      <c r="H30" s="1"/>
      <c r="I30" s="1"/>
      <c r="J30"/>
      <c r="K30" s="10"/>
    </row>
    <row r="31" ht="11.25" customHeight="1"/>
    <row r="33" ht="12.75">
      <c r="L33" s="10"/>
    </row>
  </sheetData>
  <sheetProtection/>
  <mergeCells count="11">
    <mergeCell ref="A3:A4"/>
    <mergeCell ref="C3:C4"/>
    <mergeCell ref="B24:B28"/>
    <mergeCell ref="B21:B23"/>
    <mergeCell ref="A21:A28"/>
    <mergeCell ref="A19:K20"/>
    <mergeCell ref="A1:K1"/>
    <mergeCell ref="A2:G2"/>
    <mergeCell ref="J2:K2"/>
    <mergeCell ref="J3:J4"/>
    <mergeCell ref="B3:B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4">
      <selection activeCell="D5" sqref="D5:D16"/>
    </sheetView>
  </sheetViews>
  <sheetFormatPr defaultColWidth="9.140625" defaultRowHeight="12.75"/>
  <cols>
    <col min="1" max="1" width="42.8515625" style="0" bestFit="1" customWidth="1"/>
    <col min="2" max="2" width="10.00390625" style="0" bestFit="1" customWidth="1"/>
    <col min="4" max="4" width="42.8515625" style="0" bestFit="1" customWidth="1"/>
    <col min="5" max="5" width="11.57421875" style="0" bestFit="1" customWidth="1"/>
    <col min="6" max="6" width="11.00390625" style="0" bestFit="1" customWidth="1"/>
  </cols>
  <sheetData>
    <row r="1" spans="1:6" ht="12.75">
      <c r="A1" s="74" t="s">
        <v>23</v>
      </c>
      <c r="B1" s="74"/>
      <c r="C1" s="74"/>
      <c r="D1" s="74"/>
      <c r="E1" s="74"/>
      <c r="F1" s="74"/>
    </row>
    <row r="2" spans="1:6" ht="12.75">
      <c r="A2" s="75">
        <v>44788</v>
      </c>
      <c r="B2" s="76"/>
      <c r="C2" s="76"/>
      <c r="D2" s="75">
        <v>44788</v>
      </c>
      <c r="E2" s="76"/>
      <c r="F2" s="76"/>
    </row>
    <row r="3" spans="1:6" ht="12.75">
      <c r="A3" s="76" t="s">
        <v>17</v>
      </c>
      <c r="B3" s="76"/>
      <c r="C3" s="76"/>
      <c r="D3" s="76" t="s">
        <v>18</v>
      </c>
      <c r="E3" s="76"/>
      <c r="F3" s="76"/>
    </row>
    <row r="4" spans="1:6" ht="12.75">
      <c r="A4" s="30" t="s">
        <v>30</v>
      </c>
      <c r="B4" s="30" t="s">
        <v>20</v>
      </c>
      <c r="C4" s="30" t="s">
        <v>21</v>
      </c>
      <c r="D4" s="30" t="s">
        <v>30</v>
      </c>
      <c r="E4" s="30" t="s">
        <v>20</v>
      </c>
      <c r="F4" s="30" t="s">
        <v>21</v>
      </c>
    </row>
    <row r="5" spans="1:6" ht="15">
      <c r="A5" s="50" t="s">
        <v>33</v>
      </c>
      <c r="B5" s="51">
        <v>1000012</v>
      </c>
      <c r="C5" s="50">
        <f aca="true" t="shared" si="0" ref="C5:C16">ABS(1300000-B5)</f>
        <v>299988</v>
      </c>
      <c r="D5" s="50" t="s">
        <v>31</v>
      </c>
      <c r="E5" s="51">
        <v>23800</v>
      </c>
      <c r="F5" s="50">
        <f aca="true" t="shared" si="1" ref="F5:F16">ABS(25849-E5)</f>
        <v>2049</v>
      </c>
    </row>
    <row r="6" spans="1:6" ht="15">
      <c r="A6" s="52" t="s">
        <v>35</v>
      </c>
      <c r="B6" s="37">
        <v>1000000</v>
      </c>
      <c r="C6" s="45">
        <f t="shared" si="0"/>
        <v>300000</v>
      </c>
      <c r="D6" s="49" t="s">
        <v>44</v>
      </c>
      <c r="E6" s="46">
        <v>28000</v>
      </c>
      <c r="F6" s="45">
        <f t="shared" si="1"/>
        <v>2151</v>
      </c>
    </row>
    <row r="7" spans="1:11" ht="15">
      <c r="A7" s="49" t="s">
        <v>32</v>
      </c>
      <c r="B7" s="46">
        <v>650000</v>
      </c>
      <c r="C7" s="45">
        <f t="shared" si="0"/>
        <v>650000</v>
      </c>
      <c r="D7" s="41" t="s">
        <v>36</v>
      </c>
      <c r="E7" s="46">
        <v>23500</v>
      </c>
      <c r="F7" s="45">
        <f t="shared" si="1"/>
        <v>2349</v>
      </c>
      <c r="K7" s="29"/>
    </row>
    <row r="8" spans="1:11" ht="15">
      <c r="A8" s="41" t="s">
        <v>36</v>
      </c>
      <c r="B8" s="46">
        <v>2126000</v>
      </c>
      <c r="C8" s="45">
        <f t="shared" si="0"/>
        <v>826000</v>
      </c>
      <c r="D8" s="41" t="s">
        <v>37</v>
      </c>
      <c r="E8" s="46">
        <v>23000</v>
      </c>
      <c r="F8" s="45">
        <f t="shared" si="1"/>
        <v>2849</v>
      </c>
      <c r="K8" s="29"/>
    </row>
    <row r="9" spans="1:11" ht="15">
      <c r="A9" s="41" t="s">
        <v>39</v>
      </c>
      <c r="B9" s="46">
        <v>125000</v>
      </c>
      <c r="C9" s="45">
        <f t="shared" si="0"/>
        <v>1175000</v>
      </c>
      <c r="D9" s="41" t="s">
        <v>39</v>
      </c>
      <c r="E9" s="46">
        <v>21862</v>
      </c>
      <c r="F9" s="45">
        <f t="shared" si="1"/>
        <v>3987</v>
      </c>
      <c r="K9" s="29"/>
    </row>
    <row r="10" spans="1:11" ht="15">
      <c r="A10" s="41" t="s">
        <v>37</v>
      </c>
      <c r="B10" s="46">
        <v>60000</v>
      </c>
      <c r="C10" s="45">
        <f t="shared" si="0"/>
        <v>1240000</v>
      </c>
      <c r="D10" s="45" t="s">
        <v>33</v>
      </c>
      <c r="E10" s="46">
        <v>29871</v>
      </c>
      <c r="F10" s="45">
        <f t="shared" si="1"/>
        <v>4022</v>
      </c>
      <c r="K10" s="29"/>
    </row>
    <row r="11" spans="1:11" ht="15">
      <c r="A11" s="49" t="s">
        <v>31</v>
      </c>
      <c r="B11" s="46">
        <v>10000</v>
      </c>
      <c r="C11" s="45">
        <f t="shared" si="0"/>
        <v>1290000</v>
      </c>
      <c r="D11" s="49" t="s">
        <v>32</v>
      </c>
      <c r="E11" s="46">
        <v>21000</v>
      </c>
      <c r="F11" s="45">
        <f t="shared" si="1"/>
        <v>4849</v>
      </c>
      <c r="K11" s="29"/>
    </row>
    <row r="12" spans="1:11" ht="15">
      <c r="A12" s="49" t="s">
        <v>40</v>
      </c>
      <c r="B12" s="46">
        <v>276</v>
      </c>
      <c r="C12" s="45">
        <f t="shared" si="0"/>
        <v>1299724</v>
      </c>
      <c r="D12" s="45" t="s">
        <v>38</v>
      </c>
      <c r="E12" s="46">
        <v>16432</v>
      </c>
      <c r="F12" s="45">
        <f t="shared" si="1"/>
        <v>9417</v>
      </c>
      <c r="K12" s="29"/>
    </row>
    <row r="13" spans="1:11" ht="15">
      <c r="A13" s="41" t="s">
        <v>41</v>
      </c>
      <c r="B13" s="46">
        <v>2</v>
      </c>
      <c r="C13" s="45">
        <f t="shared" si="0"/>
        <v>1299998</v>
      </c>
      <c r="D13" s="52" t="s">
        <v>35</v>
      </c>
      <c r="E13" s="46">
        <v>39000</v>
      </c>
      <c r="F13" s="45">
        <f t="shared" si="1"/>
        <v>13151</v>
      </c>
      <c r="K13" s="29"/>
    </row>
    <row r="14" spans="1:11" ht="15">
      <c r="A14" s="45" t="s">
        <v>38</v>
      </c>
      <c r="B14" s="46">
        <v>10200000</v>
      </c>
      <c r="C14" s="45">
        <f t="shared" si="0"/>
        <v>8900000</v>
      </c>
      <c r="D14" s="41" t="s">
        <v>41</v>
      </c>
      <c r="E14" s="46">
        <v>12001</v>
      </c>
      <c r="F14" s="45">
        <f t="shared" si="1"/>
        <v>13848</v>
      </c>
      <c r="K14" s="29"/>
    </row>
    <row r="15" spans="1:11" ht="15">
      <c r="A15" s="49" t="s">
        <v>43</v>
      </c>
      <c r="B15" s="46">
        <v>13000000</v>
      </c>
      <c r="C15" s="45">
        <f t="shared" si="0"/>
        <v>11700000</v>
      </c>
      <c r="D15" s="49" t="s">
        <v>40</v>
      </c>
      <c r="E15" s="46">
        <v>2500</v>
      </c>
      <c r="F15" s="45">
        <f t="shared" si="1"/>
        <v>23349</v>
      </c>
      <c r="K15" s="29"/>
    </row>
    <row r="16" spans="1:11" ht="15">
      <c r="A16" s="41" t="s">
        <v>42</v>
      </c>
      <c r="B16" s="46">
        <v>17000000</v>
      </c>
      <c r="C16" s="45">
        <f t="shared" si="0"/>
        <v>15700000</v>
      </c>
      <c r="D16" s="41" t="s">
        <v>42</v>
      </c>
      <c r="E16" s="46">
        <v>80000</v>
      </c>
      <c r="F16" s="45">
        <f t="shared" si="1"/>
        <v>54151</v>
      </c>
      <c r="K16" s="29"/>
    </row>
    <row r="17" spans="1:11" ht="15">
      <c r="A17" s="41"/>
      <c r="B17" s="46"/>
      <c r="C17" s="45"/>
      <c r="D17" s="41"/>
      <c r="E17" s="46"/>
      <c r="F17" s="45"/>
      <c r="K17" s="29"/>
    </row>
    <row r="18" spans="1:11" ht="15">
      <c r="A18" s="41"/>
      <c r="B18" s="37"/>
      <c r="C18" s="45"/>
      <c r="D18" s="41"/>
      <c r="E18" s="46"/>
      <c r="F18" s="45"/>
      <c r="K18" s="29"/>
    </row>
    <row r="19" spans="1:6" ht="12.75" customHeight="1">
      <c r="A19" s="83" t="s">
        <v>22</v>
      </c>
      <c r="B19" s="84"/>
      <c r="C19" s="84"/>
      <c r="D19" s="84"/>
      <c r="E19" s="84"/>
      <c r="F19" s="85"/>
    </row>
    <row r="20" spans="1:6" ht="12.75">
      <c r="A20" s="86" t="s">
        <v>24</v>
      </c>
      <c r="B20" s="87"/>
      <c r="C20" s="88"/>
      <c r="D20" s="86" t="s">
        <v>25</v>
      </c>
      <c r="E20" s="87"/>
      <c r="F20" s="88"/>
    </row>
    <row r="21" spans="1:6" ht="12.75">
      <c r="A21" s="89"/>
      <c r="B21" s="90"/>
      <c r="C21" s="91"/>
      <c r="D21" s="89"/>
      <c r="E21" s="90"/>
      <c r="F21" s="91"/>
    </row>
    <row r="22" spans="1:6" ht="12.75">
      <c r="A22" s="77" t="s">
        <v>46</v>
      </c>
      <c r="B22" s="78"/>
      <c r="C22" s="79"/>
      <c r="D22" s="77" t="s">
        <v>45</v>
      </c>
      <c r="E22" s="78"/>
      <c r="F22" s="79"/>
    </row>
    <row r="23" spans="1:6" ht="39.75" customHeight="1">
      <c r="A23" s="80"/>
      <c r="B23" s="81"/>
      <c r="C23" s="82"/>
      <c r="D23" s="80"/>
      <c r="E23" s="81"/>
      <c r="F23" s="82"/>
    </row>
  </sheetData>
  <sheetProtection/>
  <mergeCells count="10">
    <mergeCell ref="A1:F1"/>
    <mergeCell ref="A2:C2"/>
    <mergeCell ref="A3:C3"/>
    <mergeCell ref="D2:F2"/>
    <mergeCell ref="A22:C23"/>
    <mergeCell ref="D22:F23"/>
    <mergeCell ref="D3:F3"/>
    <mergeCell ref="A19:F19"/>
    <mergeCell ref="A20:C21"/>
    <mergeCell ref="D20:F2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2023-05-31T18:46:51Z</dcterms:modified>
  <cp:category/>
  <cp:version/>
  <cp:contentType/>
  <cp:contentStatus/>
</cp:coreProperties>
</file>