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<sst xmlns="http://schemas.openxmlformats.org/spreadsheetml/2006/main" count="170" uniqueCount="67">
  <si>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</si>
  <si>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</si>
  <si>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</si>
  <si>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</si>
  <si>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</si>
  <si>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</si>
  <si>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</si>
  <si>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</si>
  <si>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</si>
  <si>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</si>
  <si>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</si>
  <si>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</si>
  <si>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</si>
  <si>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</si>
  <si>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</si>
  <si>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</si>
  <si>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</si>
  <si>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General Knowledge</t>
  </si>
  <si>
    <t>Quizzes Played</t>
  </si>
  <si>
    <t>Music Intro's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</si>
  <si>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</si>
  <si>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</si>
  <si>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</si>
  <si>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</si>
  <si>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</si>
  <si>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</si>
  <si>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</si>
  <si>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</si>
  <si>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</si>
  <si>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Question</t>
  </si>
  <si>
    <t>Wipe Out Bonus Round</t>
  </si>
  <si>
    <t>Bonus Questions #1 &amp; #2</t>
  </si>
  <si>
    <t>Wipe out High</t>
  </si>
  <si>
    <t>Wipe Out Low</t>
  </si>
  <si>
    <t>history &amp; Geography</t>
  </si>
  <si>
    <t>Dingbats</t>
  </si>
  <si>
    <t>PSW'S</t>
  </si>
  <si>
    <t>PICK N MIX</t>
  </si>
  <si>
    <t>ALLSORTS</t>
  </si>
  <si>
    <t>EXPRESSOMAR QUIZNE</t>
  </si>
  <si>
    <t>TEAM BOSLEY</t>
  </si>
  <si>
    <t>QUIZZY RASCALS</t>
  </si>
  <si>
    <t>MURDER DUCKS</t>
  </si>
  <si>
    <t>HENRY VIII LENGTH OF MARIAGE TO CATHERIN OF ARAGON</t>
  </si>
  <si>
    <t xml:space="preserve">JULIUS CESAER ASSASINTAED IN </t>
  </si>
  <si>
    <t>ALLSORTS 15</t>
  </si>
  <si>
    <t>EXPRESSOMARQUIZNE 2</t>
  </si>
  <si>
    <t>Rutland &amp; Derby - Leicester City Centre - Monday Night League Cup</t>
  </si>
  <si>
    <t>The Rutland &amp; Derby - Monday Night Quiz - Quiz League #40</t>
  </si>
  <si>
    <t>Food &amp; Drink</t>
  </si>
  <si>
    <t>Earth Years Pluto Takes to orbit Sun</t>
  </si>
  <si>
    <t>QUIZ ME UP</t>
  </si>
  <si>
    <t>MAZ &amp; PAIGE</t>
  </si>
  <si>
    <t>MAZ &amp; PAIGE 1)</t>
  </si>
  <si>
    <t>ALL SORTS 13</t>
  </si>
  <si>
    <t>Week Number: #2</t>
  </si>
  <si>
    <t>Science &amp; Nature</t>
  </si>
  <si>
    <t>Lyrics</t>
  </si>
  <si>
    <t>Sport &amp; Leisure</t>
  </si>
  <si>
    <t>RICK &amp; MORTY</t>
  </si>
  <si>
    <t>QUIZZLY BEARS</t>
  </si>
  <si>
    <t>Passenger Airlines that fly into Hetahrow</t>
  </si>
  <si>
    <t>Percenatge of UK that still Smoke</t>
  </si>
  <si>
    <t>I AM NOT GAY BUT £5 IS £5</t>
  </si>
  <si>
    <t>Diltoids</t>
  </si>
  <si>
    <t>Music Trivia</t>
  </si>
  <si>
    <t>TV &amp; Film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</si>
</sst>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workbookViewId="0" topLeftCell="A1">
      <selection activeCell="H7" sqref="H6:H7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4.28125" style="1" bestFit="1" customWidth="1"/>
    <col min="4" max="4" width="12.14062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10" width="11.7109375" style="1" bestFit="1" customWidth="1"/>
    <col min="11" max="11" width="14.140625" style="1" bestFit="1" customWidth="1"/>
    <col min="12" max="12" width="10.8515625" style="0" bestFit="1" customWidth="1"/>
    <col min="13" max="13" width="13.140625" style="12" bestFit="1" customWidth="1"/>
  </cols>
  <sheetData>
    <row r="1" spans="1:13" ht="12.75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52" t="s">
        <v>16</v>
      </c>
      <c r="B2" s="53"/>
      <c r="C2" s="53"/>
      <c r="D2" s="53"/>
      <c r="E2" s="53"/>
      <c r="F2" s="53"/>
      <c r="G2" s="53"/>
      <c r="H2" s="54">
        <v>3</v>
      </c>
      <c r="I2" s="54"/>
      <c r="J2" s="54"/>
      <c r="K2" s="54"/>
      <c r="L2" s="54"/>
      <c r="M2" s="55"/>
    </row>
    <row r="3" spans="1:13" ht="12.75" customHeight="1">
      <c r="A3" s="56" t="s">
        <v>0</v>
      </c>
      <c r="B3" s="58" t="s">
        <v>1</v>
      </c>
      <c r="C3" s="56" t="s">
        <v>18</v>
      </c>
      <c r="D3" s="60" t="s">
        <v>26</v>
      </c>
      <c r="E3" s="60"/>
      <c r="F3" s="60"/>
      <c r="G3" s="60"/>
      <c r="H3" s="60"/>
      <c r="I3" s="60"/>
      <c r="J3" s="60"/>
      <c r="K3" s="60"/>
      <c r="L3" s="56" t="s">
        <v>3</v>
      </c>
      <c r="M3" s="11" t="s">
        <v>14</v>
      </c>
    </row>
    <row r="4" spans="1:13" ht="12.75">
      <c r="A4" s="57"/>
      <c r="B4" s="59"/>
      <c r="C4" s="57"/>
      <c r="D4" s="2">
        <v>42646</v>
      </c>
      <c r="E4" s="2">
        <f>D4+7</f>
        <v>42653</v>
      </c>
      <c r="F4" s="2">
        <f>E4+7</f>
        <v>42660</v>
      </c>
      <c r="G4" s="2">
        <f>F4+7</f>
        <v>42667</v>
      </c>
      <c r="H4" s="2">
        <f>G4+7</f>
        <v>42674</v>
      </c>
      <c r="I4" s="2"/>
      <c r="J4" s="2"/>
      <c r="K4" s="2"/>
      <c r="L4" s="57"/>
      <c r="M4" s="11" t="s">
        <v>15</v>
      </c>
    </row>
    <row r="5" spans="1:13" s="35" customFormat="1" ht="12.75" customHeight="1">
      <c r="A5" s="36">
        <v>1</v>
      </c>
      <c r="B5" s="39" t="s">
        <v>38</v>
      </c>
      <c r="C5" s="5">
        <f>COUNTIF(D5:K5,"&lt;&gt;")</f>
        <v>3</v>
      </c>
      <c r="D5" s="5">
        <v>70.5</v>
      </c>
      <c r="E5" s="5">
        <v>66.5</v>
      </c>
      <c r="F5" s="5">
        <v>68.5</v>
      </c>
      <c r="G5" s="5"/>
      <c r="H5" s="5"/>
      <c r="I5" s="5"/>
      <c r="J5" s="5"/>
      <c r="K5" s="5"/>
      <c r="L5" s="5">
        <f>SUM(D5:K5)</f>
        <v>205.5</v>
      </c>
      <c r="M5" s="34">
        <f aca="true" t="shared" si="0" ref="M5:M11">L5/C5</f>
        <v>68.5</v>
      </c>
    </row>
    <row r="6" spans="1:13" s="35" customFormat="1" ht="12.75">
      <c r="A6" s="36">
        <f aca="true" t="shared" si="1" ref="A6:A16">A5+1</f>
        <v>2</v>
      </c>
      <c r="B6" s="39" t="s">
        <v>40</v>
      </c>
      <c r="C6" s="5">
        <f>COUNTIF(D6:K6,"&lt;&gt;")</f>
        <v>3</v>
      </c>
      <c r="D6" s="5">
        <v>52.5</v>
      </c>
      <c r="E6" s="5">
        <v>51</v>
      </c>
      <c r="F6" s="5">
        <v>59</v>
      </c>
      <c r="G6" s="5"/>
      <c r="H6" s="5"/>
      <c r="I6" s="5"/>
      <c r="J6" s="5"/>
      <c r="K6" s="5"/>
      <c r="L6" s="5">
        <f>SUM(D6:K6)</f>
        <v>162.5</v>
      </c>
      <c r="M6" s="34">
        <f t="shared" si="0"/>
        <v>54.166666666666664</v>
      </c>
    </row>
    <row r="7" spans="1:13" s="35" customFormat="1" ht="12.75">
      <c r="A7" s="36">
        <f t="shared" si="1"/>
        <v>3</v>
      </c>
      <c r="B7" s="39" t="s">
        <v>37</v>
      </c>
      <c r="C7" s="5">
        <f>COUNTIF(D7:K7,"&lt;&gt;")</f>
        <v>3</v>
      </c>
      <c r="D7" s="5">
        <v>47.5</v>
      </c>
      <c r="E7" s="5">
        <v>48.5</v>
      </c>
      <c r="F7" s="5">
        <v>56.5</v>
      </c>
      <c r="G7" s="5"/>
      <c r="H7" s="5"/>
      <c r="I7" s="5"/>
      <c r="J7" s="5"/>
      <c r="K7" s="5"/>
      <c r="L7" s="5">
        <f>SUM(D7:K7)</f>
        <v>152.5</v>
      </c>
      <c r="M7" s="34">
        <f t="shared" si="0"/>
        <v>50.833333333333336</v>
      </c>
    </row>
    <row r="8" spans="1:13" s="35" customFormat="1" ht="12" customHeight="1">
      <c r="A8" s="36">
        <f t="shared" si="1"/>
        <v>4</v>
      </c>
      <c r="B8" s="39" t="s">
        <v>36</v>
      </c>
      <c r="C8" s="5">
        <f>COUNTIF(D8:K8,"&lt;&gt;")</f>
        <v>3</v>
      </c>
      <c r="D8" s="5">
        <v>55.5</v>
      </c>
      <c r="E8" s="5">
        <v>44.5</v>
      </c>
      <c r="F8" s="5">
        <v>47.5</v>
      </c>
      <c r="G8" s="5"/>
      <c r="H8" s="5"/>
      <c r="I8" s="5"/>
      <c r="J8" s="5"/>
      <c r="K8" s="5"/>
      <c r="L8" s="5">
        <f>SUM(D8:K8)</f>
        <v>147.5</v>
      </c>
      <c r="M8" s="34">
        <f t="shared" si="0"/>
        <v>49.166666666666664</v>
      </c>
    </row>
    <row r="9" spans="1:13" s="35" customFormat="1" ht="12.75">
      <c r="A9" s="36">
        <f t="shared" si="1"/>
        <v>5</v>
      </c>
      <c r="B9" s="39" t="s">
        <v>42</v>
      </c>
      <c r="C9" s="5">
        <f>COUNTIF(D9:K9,"&lt;&gt;")</f>
        <v>3</v>
      </c>
      <c r="D9" s="5">
        <v>40.5</v>
      </c>
      <c r="E9" s="5">
        <v>45</v>
      </c>
      <c r="F9" s="5">
        <v>56.5</v>
      </c>
      <c r="G9" s="5"/>
      <c r="H9" s="5"/>
      <c r="I9" s="5"/>
      <c r="J9" s="5"/>
      <c r="K9" s="5"/>
      <c r="L9" s="5">
        <f>SUM(D9:K9)</f>
        <v>142</v>
      </c>
      <c r="M9" s="34">
        <f t="shared" si="0"/>
        <v>47.333333333333336</v>
      </c>
    </row>
    <row r="10" spans="1:13" s="35" customFormat="1" ht="12.75">
      <c r="A10" s="36">
        <f t="shared" si="1"/>
        <v>6</v>
      </c>
      <c r="B10" s="39" t="s">
        <v>41</v>
      </c>
      <c r="C10" s="5">
        <f>COUNTIF(D10:K10,"&lt;&gt;")</f>
        <v>2</v>
      </c>
      <c r="D10" s="5">
        <v>30</v>
      </c>
      <c r="E10" s="5">
        <v>19.5</v>
      </c>
      <c r="F10" s="5"/>
      <c r="G10" s="5"/>
      <c r="H10" s="5"/>
      <c r="I10" s="5"/>
      <c r="J10" s="5"/>
      <c r="K10" s="5"/>
      <c r="L10" s="5">
        <f>SUM(D10:K10)</f>
        <v>49.5</v>
      </c>
      <c r="M10" s="34">
        <f t="shared" si="0"/>
        <v>24.75</v>
      </c>
    </row>
    <row r="11" spans="1:13" s="35" customFormat="1" ht="12.75">
      <c r="A11" s="36">
        <f t="shared" si="1"/>
        <v>7</v>
      </c>
      <c r="B11" s="39" t="s">
        <v>51</v>
      </c>
      <c r="C11" s="5">
        <f>COUNTIF(D11:K11,"&lt;&gt;")</f>
        <v>1</v>
      </c>
      <c r="D11" s="5"/>
      <c r="E11" s="5">
        <v>43.5</v>
      </c>
      <c r="F11" s="5"/>
      <c r="G11" s="5"/>
      <c r="H11" s="5"/>
      <c r="I11" s="5"/>
      <c r="J11" s="5"/>
      <c r="K11" s="5"/>
      <c r="L11" s="5">
        <f>SUM(D11:K11)</f>
        <v>43.5</v>
      </c>
      <c r="M11" s="34">
        <f t="shared" si="0"/>
        <v>43.5</v>
      </c>
    </row>
    <row r="12" spans="1:13" s="35" customFormat="1" ht="12.75">
      <c r="A12" s="36">
        <f t="shared" si="1"/>
        <v>8</v>
      </c>
      <c r="B12" s="37" t="s">
        <v>60</v>
      </c>
      <c r="C12" s="5">
        <f>COUNTIF(D12:K12,"&lt;&gt;")</f>
        <v>1</v>
      </c>
      <c r="D12" s="5"/>
      <c r="E12" s="5"/>
      <c r="F12" s="5">
        <v>37.5</v>
      </c>
      <c r="G12" s="5"/>
      <c r="H12" s="5"/>
      <c r="I12" s="5"/>
      <c r="J12" s="5"/>
      <c r="K12" s="5"/>
      <c r="L12" s="5">
        <f>SUM(D12:K12)</f>
        <v>37.5</v>
      </c>
      <c r="M12" s="34">
        <f>L12/C12</f>
        <v>37.5</v>
      </c>
    </row>
    <row r="13" spans="1:13" s="35" customFormat="1" ht="13.5" customHeight="1">
      <c r="A13" s="36">
        <f t="shared" si="1"/>
        <v>9</v>
      </c>
      <c r="B13" s="37" t="s">
        <v>39</v>
      </c>
      <c r="C13" s="5">
        <f>COUNTIF(D13:K13,"&lt;&gt;")</f>
        <v>1</v>
      </c>
      <c r="D13" s="5">
        <v>28.5</v>
      </c>
      <c r="E13" s="5"/>
      <c r="F13" s="5"/>
      <c r="G13" s="5"/>
      <c r="H13" s="5"/>
      <c r="I13" s="5"/>
      <c r="J13" s="5"/>
      <c r="K13" s="5"/>
      <c r="L13" s="5">
        <f>SUM(D13:K13)</f>
        <v>28.5</v>
      </c>
      <c r="M13" s="34">
        <f>L13/C13</f>
        <v>28.5</v>
      </c>
    </row>
    <row r="14" spans="1:13" s="35" customFormat="1" ht="12.75">
      <c r="A14" s="36">
        <f t="shared" si="1"/>
        <v>10</v>
      </c>
      <c r="B14" s="39" t="s">
        <v>63</v>
      </c>
      <c r="C14" s="5">
        <f>COUNTIF(D14:K14,"&lt;&gt;")</f>
        <v>1</v>
      </c>
      <c r="D14" s="5"/>
      <c r="E14" s="5"/>
      <c r="F14" s="5">
        <v>26</v>
      </c>
      <c r="G14" s="5"/>
      <c r="H14" s="5"/>
      <c r="I14" s="5"/>
      <c r="J14" s="5"/>
      <c r="K14" s="5"/>
      <c r="L14" s="5">
        <f>SUM(D14:K14)</f>
        <v>26</v>
      </c>
      <c r="M14" s="34">
        <f>L14/C14</f>
        <v>26</v>
      </c>
    </row>
    <row r="15" spans="1:13" ht="12.75">
      <c r="A15" s="4">
        <f t="shared" si="1"/>
        <v>11</v>
      </c>
      <c r="B15" s="39" t="s">
        <v>52</v>
      </c>
      <c r="C15" s="5">
        <f>COUNTIF(D15:K15,"&lt;&gt;")</f>
        <v>1</v>
      </c>
      <c r="D15" s="5"/>
      <c r="E15" s="5">
        <v>25.5</v>
      </c>
      <c r="F15" s="5"/>
      <c r="G15" s="5"/>
      <c r="H15" s="5"/>
      <c r="I15" s="5"/>
      <c r="J15" s="5"/>
      <c r="K15" s="5"/>
      <c r="L15" s="5">
        <f>SUM(D15:K15)</f>
        <v>25.5</v>
      </c>
      <c r="M15" s="34">
        <f>L15/C15</f>
        <v>25.5</v>
      </c>
    </row>
    <row r="16" spans="1:13" ht="12.75">
      <c r="A16" s="4">
        <f t="shared" si="1"/>
        <v>12</v>
      </c>
      <c r="B16" s="39"/>
      <c r="C16" s="5"/>
      <c r="D16" s="5"/>
      <c r="E16" s="5"/>
      <c r="F16" s="5"/>
      <c r="G16" s="5"/>
      <c r="H16" s="5"/>
      <c r="I16" s="5"/>
      <c r="J16" s="5"/>
      <c r="K16" s="5"/>
      <c r="L16" s="5"/>
      <c r="M16" s="34"/>
    </row>
    <row r="17" spans="1:13" ht="12.75">
      <c r="A17" s="4">
        <v>13</v>
      </c>
      <c r="B17" s="37"/>
      <c r="C17" s="5"/>
      <c r="D17" s="5"/>
      <c r="E17" s="5"/>
      <c r="F17" s="5"/>
      <c r="G17" s="5"/>
      <c r="H17" s="5"/>
      <c r="I17" s="5"/>
      <c r="J17" s="5"/>
      <c r="K17" s="5"/>
      <c r="L17" s="5"/>
      <c r="M17" s="34"/>
    </row>
    <row r="18" spans="1:13" ht="12.75">
      <c r="A18" s="4">
        <v>14</v>
      </c>
      <c r="B18" s="37"/>
      <c r="C18" s="5"/>
      <c r="D18" s="5"/>
      <c r="E18" s="5"/>
      <c r="F18" s="5"/>
      <c r="G18" s="5"/>
      <c r="H18" s="5"/>
      <c r="I18" s="5"/>
      <c r="J18" s="5"/>
      <c r="K18" s="5"/>
      <c r="L18" s="5"/>
      <c r="M18" s="11"/>
    </row>
    <row r="19" spans="1:13" ht="12.75">
      <c r="A19" s="4">
        <v>15</v>
      </c>
      <c r="B19" s="37"/>
      <c r="C19" s="5"/>
      <c r="D19" s="5"/>
      <c r="E19" s="5"/>
      <c r="F19" s="5"/>
      <c r="G19" s="5"/>
      <c r="H19" s="5"/>
      <c r="I19" s="5"/>
      <c r="J19" s="5"/>
      <c r="K19" s="5"/>
      <c r="L19" s="5"/>
      <c r="M19" s="11"/>
    </row>
    <row r="20" spans="1:13" ht="12.75">
      <c r="A20" s="4">
        <v>16</v>
      </c>
      <c r="B20" s="39"/>
      <c r="C20" s="5"/>
      <c r="D20" s="5"/>
      <c r="E20" s="5"/>
      <c r="F20" s="5"/>
      <c r="G20" s="5"/>
      <c r="H20" s="5"/>
      <c r="I20" s="5"/>
      <c r="J20" s="5"/>
      <c r="K20" s="5"/>
      <c r="L20" s="5"/>
      <c r="M20" s="11"/>
    </row>
    <row r="21" spans="1:13" ht="12.75">
      <c r="A21" s="4">
        <v>17</v>
      </c>
      <c r="B21" s="39"/>
      <c r="C21" s="5"/>
      <c r="D21" s="5"/>
      <c r="E21" s="5"/>
      <c r="F21" s="5"/>
      <c r="G21" s="5"/>
      <c r="H21" s="5"/>
      <c r="I21" s="5"/>
      <c r="J21" s="5"/>
      <c r="K21" s="5"/>
      <c r="L21" s="5"/>
      <c r="M21" s="11"/>
    </row>
    <row r="22" spans="1:13" ht="12.75">
      <c r="A22" s="4">
        <v>18</v>
      </c>
      <c r="B22" s="39"/>
      <c r="C22" s="5"/>
      <c r="D22" s="5"/>
      <c r="E22" s="5"/>
      <c r="F22" s="5"/>
      <c r="G22" s="5"/>
      <c r="H22" s="5"/>
      <c r="I22" s="5"/>
      <c r="J22" s="5"/>
      <c r="K22" s="5"/>
      <c r="L22" s="5"/>
      <c r="M22" s="11"/>
    </row>
    <row r="23" spans="1:13" ht="12.75">
      <c r="A23" s="4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1"/>
    </row>
    <row r="24" spans="1:13" ht="12.75">
      <c r="A24" s="4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1"/>
    </row>
    <row r="25" spans="1:13" ht="12.75">
      <c r="A25" s="43" t="s">
        <v>20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</row>
    <row r="26" spans="1:13" ht="12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ht="12.75">
      <c r="A27" s="42" t="s">
        <v>10</v>
      </c>
      <c r="B27" s="41" t="s">
        <v>12</v>
      </c>
      <c r="C27" s="9" t="s">
        <v>9</v>
      </c>
      <c r="D27" s="11">
        <f>SUM(D5:D24)/D29</f>
        <v>46.42857142857143</v>
      </c>
      <c r="E27" s="11">
        <f>SUM(E5:E24)/E29</f>
        <v>43</v>
      </c>
      <c r="F27" s="11">
        <f>SUM(F5:F24)/F29</f>
        <v>50.214285714285715</v>
      </c>
      <c r="G27" s="11"/>
      <c r="H27" s="11"/>
      <c r="I27" s="11"/>
      <c r="J27" s="11"/>
      <c r="K27" s="11"/>
      <c r="L27" s="6"/>
      <c r="M27" s="18"/>
    </row>
    <row r="28" spans="1:13" ht="12.75">
      <c r="A28" s="42"/>
      <c r="B28" s="41"/>
      <c r="C28" s="10" t="s">
        <v>13</v>
      </c>
      <c r="D28" s="11">
        <f>MAX(D5:D24)</f>
        <v>70.5</v>
      </c>
      <c r="E28" s="11">
        <f>MAX(E5:E24)</f>
        <v>66.5</v>
      </c>
      <c r="F28" s="11">
        <f>MAX(F5:F24)</f>
        <v>68.5</v>
      </c>
      <c r="G28" s="11"/>
      <c r="H28" s="11"/>
      <c r="I28" s="11"/>
      <c r="J28" s="11"/>
      <c r="K28" s="11"/>
      <c r="L28" s="16"/>
      <c r="M28" s="17"/>
    </row>
    <row r="29" spans="1:13" ht="12.75">
      <c r="A29" s="42"/>
      <c r="B29" s="41"/>
      <c r="C29" s="13" t="s">
        <v>14</v>
      </c>
      <c r="D29" s="14">
        <f>COUNTIF(D5:D24,"&lt;&gt;")</f>
        <v>7</v>
      </c>
      <c r="E29" s="14">
        <f>COUNTIF(E5:E24,"&lt;&gt;")</f>
        <v>8</v>
      </c>
      <c r="F29" s="14">
        <f>COUNTIF(F5:F24,"&lt;&gt;")</f>
        <v>7</v>
      </c>
      <c r="G29" s="14"/>
      <c r="H29" s="14"/>
      <c r="I29" s="14"/>
      <c r="J29" s="14"/>
      <c r="K29" s="14"/>
      <c r="L29" s="18"/>
      <c r="M29" s="17"/>
    </row>
    <row r="30" spans="1:13" ht="12.75">
      <c r="A30" s="42"/>
      <c r="B30" s="40" t="s">
        <v>11</v>
      </c>
      <c r="C30" s="3" t="s">
        <v>4</v>
      </c>
      <c r="D30" s="8" t="s">
        <v>19</v>
      </c>
      <c r="E30" s="8" t="s">
        <v>19</v>
      </c>
      <c r="F30" s="8" t="s">
        <v>19</v>
      </c>
      <c r="G30" s="8"/>
      <c r="H30" s="8"/>
      <c r="I30" s="8"/>
      <c r="J30" s="8"/>
      <c r="K30" s="8"/>
      <c r="L30" s="19"/>
      <c r="M30" s="17"/>
    </row>
    <row r="31" spans="1:13" ht="12.75">
      <c r="A31" s="42"/>
      <c r="B31" s="40"/>
      <c r="C31" s="3" t="s">
        <v>5</v>
      </c>
      <c r="D31" s="8" t="s">
        <v>34</v>
      </c>
      <c r="E31" s="8" t="s">
        <v>56</v>
      </c>
      <c r="F31" s="8" t="s">
        <v>65</v>
      </c>
      <c r="G31" s="8"/>
      <c r="H31" s="8"/>
      <c r="I31" s="23"/>
      <c r="J31" s="8"/>
      <c r="K31" s="23"/>
      <c r="L31" s="20"/>
      <c r="M31" s="21"/>
    </row>
    <row r="32" spans="1:13" ht="12.75">
      <c r="A32" s="42"/>
      <c r="B32" s="40"/>
      <c r="C32" s="3" t="s">
        <v>6</v>
      </c>
      <c r="D32" s="8" t="s">
        <v>35</v>
      </c>
      <c r="E32" s="8" t="s">
        <v>57</v>
      </c>
      <c r="F32" s="8" t="s">
        <v>64</v>
      </c>
      <c r="G32" s="8"/>
      <c r="H32" s="8"/>
      <c r="I32" s="8"/>
      <c r="J32" s="8"/>
      <c r="K32" s="8"/>
      <c r="L32" s="20"/>
      <c r="M32" s="21"/>
    </row>
    <row r="33" spans="1:13" ht="12.75" customHeight="1">
      <c r="A33" s="42"/>
      <c r="B33" s="40"/>
      <c r="C33" s="3" t="s">
        <v>7</v>
      </c>
      <c r="D33" s="8" t="s">
        <v>49</v>
      </c>
      <c r="E33" s="8" t="s">
        <v>58</v>
      </c>
      <c r="F33" s="8" t="s">
        <v>66</v>
      </c>
      <c r="G33" s="8"/>
      <c r="H33" s="8"/>
      <c r="I33" s="23"/>
      <c r="J33" s="8"/>
      <c r="K33" s="23"/>
      <c r="L33" s="20"/>
      <c r="M33" s="21"/>
    </row>
    <row r="34" spans="1:13" s="7" customFormat="1" ht="12.75" customHeight="1">
      <c r="A34" s="42"/>
      <c r="B34" s="40"/>
      <c r="C34" s="3" t="s">
        <v>8</v>
      </c>
      <c r="D34" s="8" t="s">
        <v>17</v>
      </c>
      <c r="E34" s="8" t="s">
        <v>17</v>
      </c>
      <c r="F34" s="8" t="s">
        <v>17</v>
      </c>
      <c r="G34" s="8"/>
      <c r="H34" s="8"/>
      <c r="I34" s="8"/>
      <c r="J34" s="8"/>
      <c r="K34" s="8"/>
      <c r="L34" s="20"/>
      <c r="M34" s="21"/>
    </row>
    <row r="35" spans="1:13" s="12" customFormat="1" ht="12.75">
      <c r="A35" s="24"/>
      <c r="B35" s="6"/>
      <c r="C35" s="1"/>
      <c r="D35" s="26"/>
      <c r="E35" s="26"/>
      <c r="F35" s="25"/>
      <c r="G35" s="26"/>
      <c r="H35" s="22"/>
      <c r="I35" s="22"/>
      <c r="J35" s="22"/>
      <c r="K35" s="22"/>
      <c r="L35" s="20"/>
      <c r="M35" s="21"/>
    </row>
    <row r="36" spans="1:13" s="15" customFormat="1" ht="12.75">
      <c r="A36" s="6"/>
      <c r="B36" s="6"/>
      <c r="C36" s="1"/>
      <c r="D36" s="1"/>
      <c r="E36" s="1"/>
      <c r="F36" s="1"/>
      <c r="G36" s="1"/>
      <c r="H36" s="1"/>
      <c r="I36" s="1"/>
      <c r="J36" s="1"/>
      <c r="K36" s="1"/>
      <c r="L36"/>
      <c r="M36" s="12"/>
    </row>
    <row r="37" ht="11.25" customHeight="1"/>
    <row r="39" ht="12.75">
      <c r="N39" s="12"/>
    </row>
  </sheetData>
  <mergeCells count="12">
    <mergeCell ref="A1:M1"/>
    <mergeCell ref="A2:G2"/>
    <mergeCell ref="H2:M2"/>
    <mergeCell ref="L3:L4"/>
    <mergeCell ref="B3:B4"/>
    <mergeCell ref="A3:A4"/>
    <mergeCell ref="D3:K3"/>
    <mergeCell ref="C3:C4"/>
    <mergeCell ref="B30:B34"/>
    <mergeCell ref="B27:B29"/>
    <mergeCell ref="A27:A34"/>
    <mergeCell ref="A25:M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94" zoomScaleNormal="94" workbookViewId="0" topLeftCell="A1">
      <selection activeCell="O20" sqref="O20"/>
    </sheetView>
  </sheetViews>
  <sheetFormatPr defaultColWidth="9.140625" defaultRowHeight="12.75"/>
  <cols>
    <col min="2" max="2" width="27.14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1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12.75">
      <c r="A2" s="64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2.75" customHeight="1">
      <c r="A3" s="69" t="s">
        <v>0</v>
      </c>
      <c r="B3" s="71" t="s">
        <v>1</v>
      </c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27"/>
    </row>
    <row r="4" spans="1:19" ht="12.75">
      <c r="A4" s="70"/>
      <c r="B4" s="72"/>
      <c r="C4" s="67">
        <v>42646</v>
      </c>
      <c r="D4" s="68"/>
      <c r="E4" s="67">
        <f>C4+7</f>
        <v>42653</v>
      </c>
      <c r="F4" s="68"/>
      <c r="G4" s="67">
        <f>E4+7</f>
        <v>42660</v>
      </c>
      <c r="H4" s="68"/>
      <c r="I4" s="67">
        <f>G4+7</f>
        <v>42667</v>
      </c>
      <c r="J4" s="68"/>
      <c r="K4" s="67">
        <f>I4+7</f>
        <v>42674</v>
      </c>
      <c r="L4" s="68"/>
      <c r="M4" s="67"/>
      <c r="N4" s="68"/>
      <c r="O4" s="67"/>
      <c r="P4" s="68"/>
      <c r="Q4" s="67"/>
      <c r="R4" s="68"/>
      <c r="S4" s="30" t="s">
        <v>23</v>
      </c>
    </row>
    <row r="5" spans="1:19" ht="12.75">
      <c r="A5" s="28"/>
      <c r="B5" s="29"/>
      <c r="C5" s="31" t="s">
        <v>21</v>
      </c>
      <c r="D5" s="31" t="s">
        <v>22</v>
      </c>
      <c r="E5" s="31" t="s">
        <v>21</v>
      </c>
      <c r="F5" s="31" t="s">
        <v>22</v>
      </c>
      <c r="G5" s="31" t="s">
        <v>21</v>
      </c>
      <c r="H5" s="31" t="s">
        <v>22</v>
      </c>
      <c r="I5" s="31" t="s">
        <v>21</v>
      </c>
      <c r="J5" s="31" t="s">
        <v>22</v>
      </c>
      <c r="K5" s="31" t="s">
        <v>21</v>
      </c>
      <c r="L5" s="31" t="s">
        <v>22</v>
      </c>
      <c r="M5" s="31"/>
      <c r="N5" s="31"/>
      <c r="O5" s="31"/>
      <c r="P5" s="31"/>
      <c r="Q5" s="31"/>
      <c r="R5" s="31"/>
      <c r="S5" s="32" t="s">
        <v>24</v>
      </c>
    </row>
    <row r="6" spans="1:19" ht="12.75" customHeight="1">
      <c r="A6" s="33">
        <v>1</v>
      </c>
      <c r="B6" s="39" t="s">
        <v>38</v>
      </c>
      <c r="C6" s="30">
        <v>3</v>
      </c>
      <c r="D6" s="30">
        <v>3</v>
      </c>
      <c r="E6" s="30">
        <v>1</v>
      </c>
      <c r="F6" s="30">
        <v>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3">
        <f aca="true" t="shared" si="0" ref="S6:S13">SUM(C6:R6)</f>
        <v>10</v>
      </c>
    </row>
    <row r="7" spans="1:19" ht="12.75">
      <c r="A7" s="33">
        <f aca="true" t="shared" si="1" ref="A7:A15">A6+1</f>
        <v>2</v>
      </c>
      <c r="B7" s="39" t="s">
        <v>41</v>
      </c>
      <c r="C7" s="30">
        <v>2</v>
      </c>
      <c r="D7" s="30">
        <v>2</v>
      </c>
      <c r="E7" s="30">
        <v>2</v>
      </c>
      <c r="F7" s="30">
        <v>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3">
        <f t="shared" si="0"/>
        <v>8</v>
      </c>
    </row>
    <row r="8" spans="1:19" ht="12.75">
      <c r="A8" s="33">
        <f t="shared" si="1"/>
        <v>3</v>
      </c>
      <c r="B8" s="39" t="s">
        <v>40</v>
      </c>
      <c r="C8" s="30">
        <v>1</v>
      </c>
      <c r="D8" s="33"/>
      <c r="E8" s="33">
        <v>3</v>
      </c>
      <c r="F8" s="33">
        <v>1</v>
      </c>
      <c r="G8" s="33"/>
      <c r="H8" s="33"/>
      <c r="I8" s="33"/>
      <c r="J8" s="33"/>
      <c r="K8" s="30"/>
      <c r="L8" s="33"/>
      <c r="M8" s="33"/>
      <c r="N8" s="33"/>
      <c r="O8" s="33"/>
      <c r="P8" s="33"/>
      <c r="Q8" s="33"/>
      <c r="R8" s="33"/>
      <c r="S8" s="33">
        <f t="shared" si="0"/>
        <v>5</v>
      </c>
    </row>
    <row r="9" spans="1:19" ht="12" customHeight="1">
      <c r="A9" s="33">
        <f t="shared" si="1"/>
        <v>4</v>
      </c>
      <c r="B9" s="37" t="s">
        <v>39</v>
      </c>
      <c r="C9" s="30"/>
      <c r="D9" s="30"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3">
        <f t="shared" si="0"/>
        <v>1</v>
      </c>
    </row>
    <row r="10" spans="1:19" ht="12.75">
      <c r="A10" s="33">
        <f t="shared" si="1"/>
        <v>5</v>
      </c>
      <c r="B10" s="39" t="s">
        <v>37</v>
      </c>
      <c r="C10" s="30"/>
      <c r="D10" s="30">
        <v>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3">
        <f t="shared" si="0"/>
        <v>1</v>
      </c>
    </row>
    <row r="11" spans="1:19" ht="12.75">
      <c r="A11" s="33">
        <f t="shared" si="1"/>
        <v>6</v>
      </c>
      <c r="B11" s="3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3">
        <f t="shared" si="0"/>
        <v>0</v>
      </c>
    </row>
    <row r="12" spans="1:19" ht="12.75">
      <c r="A12" s="33">
        <f t="shared" si="1"/>
        <v>7</v>
      </c>
      <c r="B12" s="3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>
        <f t="shared" si="0"/>
        <v>0</v>
      </c>
    </row>
    <row r="13" spans="1:19" ht="12.75">
      <c r="A13" s="33">
        <f t="shared" si="1"/>
        <v>8</v>
      </c>
      <c r="B13" s="30"/>
      <c r="C13" s="30"/>
      <c r="D13" s="33"/>
      <c r="E13" s="33"/>
      <c r="F13" s="33"/>
      <c r="G13" s="33"/>
      <c r="H13" s="33"/>
      <c r="I13" s="33"/>
      <c r="J13" s="33"/>
      <c r="K13" s="30"/>
      <c r="L13" s="33"/>
      <c r="M13" s="33"/>
      <c r="N13" s="33"/>
      <c r="O13" s="33"/>
      <c r="P13" s="33"/>
      <c r="Q13" s="33"/>
      <c r="R13" s="33"/>
      <c r="S13" s="33">
        <f t="shared" si="0"/>
        <v>0</v>
      </c>
    </row>
    <row r="14" spans="1:19" ht="12.75">
      <c r="A14" s="33">
        <f t="shared" si="1"/>
        <v>9</v>
      </c>
      <c r="B14" s="3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.75">
      <c r="A15" s="33">
        <f t="shared" si="1"/>
        <v>10</v>
      </c>
      <c r="B15" s="3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.75" customHeight="1">
      <c r="A16" s="73" t="s">
        <v>25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12.75" customHeigh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</sheetData>
  <mergeCells count="14">
    <mergeCell ref="A16:S17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 topLeftCell="A1">
      <selection activeCell="A50" sqref="A50:F50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2.421875" style="0" bestFit="1" customWidth="1"/>
    <col min="7" max="7" width="19.140625" style="0" bestFit="1" customWidth="1"/>
    <col min="10" max="10" width="19.140625" style="0" bestFit="1" customWidth="1"/>
  </cols>
  <sheetData>
    <row r="1" spans="1:12" ht="12.75">
      <c r="A1" s="65" t="s">
        <v>31</v>
      </c>
      <c r="B1" s="65"/>
      <c r="C1" s="65"/>
      <c r="D1" s="65"/>
      <c r="E1" s="65"/>
      <c r="F1" s="65"/>
      <c r="G1" s="65" t="s">
        <v>31</v>
      </c>
      <c r="H1" s="65"/>
      <c r="I1" s="65"/>
      <c r="J1" s="65"/>
      <c r="K1" s="65"/>
      <c r="L1" s="65"/>
    </row>
    <row r="2" spans="1:12" ht="12.75">
      <c r="A2" s="85">
        <v>42646</v>
      </c>
      <c r="B2" s="84"/>
      <c r="C2" s="84"/>
      <c r="D2" s="85">
        <v>42646</v>
      </c>
      <c r="E2" s="84"/>
      <c r="F2" s="84"/>
      <c r="G2" s="85">
        <v>42653</v>
      </c>
      <c r="H2" s="84"/>
      <c r="I2" s="84"/>
      <c r="J2" s="85">
        <v>42653</v>
      </c>
      <c r="K2" s="84"/>
      <c r="L2" s="84"/>
    </row>
    <row r="3" spans="1:12" ht="12.75">
      <c r="A3" s="84" t="s">
        <v>21</v>
      </c>
      <c r="B3" s="84"/>
      <c r="C3" s="84"/>
      <c r="D3" s="84" t="s">
        <v>22</v>
      </c>
      <c r="E3" s="84"/>
      <c r="F3" s="84"/>
      <c r="G3" s="84" t="s">
        <v>21</v>
      </c>
      <c r="H3" s="84"/>
      <c r="I3" s="84"/>
      <c r="J3" s="84" t="s">
        <v>22</v>
      </c>
      <c r="K3" s="84"/>
      <c r="L3" s="84"/>
    </row>
    <row r="4" spans="1:12" ht="12.75">
      <c r="A4" s="3" t="s">
        <v>1</v>
      </c>
      <c r="B4" s="3" t="s">
        <v>27</v>
      </c>
      <c r="C4" s="3" t="s">
        <v>28</v>
      </c>
      <c r="D4" s="3" t="s">
        <v>1</v>
      </c>
      <c r="E4" s="3" t="s">
        <v>27</v>
      </c>
      <c r="F4" s="3" t="s">
        <v>28</v>
      </c>
      <c r="G4" s="3" t="s">
        <v>1</v>
      </c>
      <c r="H4" s="3" t="s">
        <v>27</v>
      </c>
      <c r="I4" s="3" t="s">
        <v>28</v>
      </c>
      <c r="J4" s="3" t="s">
        <v>1</v>
      </c>
      <c r="K4" s="3" t="s">
        <v>27</v>
      </c>
      <c r="L4" s="3" t="s">
        <v>28</v>
      </c>
    </row>
    <row r="5" spans="1:12" ht="12.75">
      <c r="A5" s="39" t="s">
        <v>38</v>
      </c>
      <c r="B5" s="39">
        <v>63</v>
      </c>
      <c r="C5" s="39">
        <f aca="true" t="shared" si="0" ref="C5:C11">ABS(44-B5)</f>
        <v>19</v>
      </c>
      <c r="D5" s="39" t="s">
        <v>38</v>
      </c>
      <c r="E5" s="39">
        <v>23</v>
      </c>
      <c r="F5" s="39">
        <f aca="true" t="shared" si="1" ref="F5:F11">ABS(24-E5)</f>
        <v>1</v>
      </c>
      <c r="G5" s="39" t="s">
        <v>40</v>
      </c>
      <c r="H5" s="39">
        <v>247</v>
      </c>
      <c r="I5" s="39">
        <f aca="true" t="shared" si="2" ref="I5:I12">ABS(248-H5)</f>
        <v>1</v>
      </c>
      <c r="J5" s="39" t="s">
        <v>38</v>
      </c>
      <c r="K5" s="39">
        <v>74</v>
      </c>
      <c r="L5" s="39">
        <f aca="true" t="shared" si="3" ref="L5:L12">ABS(74-K5)</f>
        <v>0</v>
      </c>
    </row>
    <row r="6" spans="1:12" ht="12.75">
      <c r="A6" s="39" t="s">
        <v>41</v>
      </c>
      <c r="B6" s="39">
        <v>120</v>
      </c>
      <c r="C6" s="39">
        <f t="shared" si="0"/>
        <v>76</v>
      </c>
      <c r="D6" s="39" t="s">
        <v>41</v>
      </c>
      <c r="E6" s="37">
        <v>15</v>
      </c>
      <c r="F6" s="39">
        <f t="shared" si="1"/>
        <v>9</v>
      </c>
      <c r="G6" s="39" t="s">
        <v>41</v>
      </c>
      <c r="H6" s="39">
        <v>251</v>
      </c>
      <c r="I6" s="39">
        <f t="shared" si="2"/>
        <v>3</v>
      </c>
      <c r="J6" s="39" t="s">
        <v>41</v>
      </c>
      <c r="K6" s="37">
        <v>75</v>
      </c>
      <c r="L6" s="39">
        <f t="shared" si="3"/>
        <v>1</v>
      </c>
    </row>
    <row r="7" spans="1:12" ht="12.75">
      <c r="A7" s="39" t="s">
        <v>40</v>
      </c>
      <c r="B7" s="39">
        <v>200</v>
      </c>
      <c r="C7" s="39">
        <f t="shared" si="0"/>
        <v>156</v>
      </c>
      <c r="D7" s="37" t="s">
        <v>39</v>
      </c>
      <c r="E7" s="39">
        <v>12</v>
      </c>
      <c r="F7" s="39">
        <f t="shared" si="1"/>
        <v>12</v>
      </c>
      <c r="G7" s="39" t="s">
        <v>38</v>
      </c>
      <c r="H7" s="39">
        <v>241</v>
      </c>
      <c r="I7" s="39">
        <f t="shared" si="2"/>
        <v>7</v>
      </c>
      <c r="J7" s="39" t="s">
        <v>40</v>
      </c>
      <c r="K7" s="39">
        <v>70</v>
      </c>
      <c r="L7" s="39">
        <f t="shared" si="3"/>
        <v>4</v>
      </c>
    </row>
    <row r="8" spans="1:12" ht="12.75">
      <c r="A8" s="39" t="s">
        <v>42</v>
      </c>
      <c r="B8" s="39">
        <v>205</v>
      </c>
      <c r="C8" s="39">
        <f t="shared" si="0"/>
        <v>161</v>
      </c>
      <c r="D8" s="39" t="s">
        <v>37</v>
      </c>
      <c r="E8" s="39">
        <v>12</v>
      </c>
      <c r="F8" s="39">
        <f t="shared" si="1"/>
        <v>12</v>
      </c>
      <c r="G8" s="39" t="s">
        <v>42</v>
      </c>
      <c r="H8" s="39">
        <v>47</v>
      </c>
      <c r="I8" s="39">
        <f t="shared" si="2"/>
        <v>201</v>
      </c>
      <c r="J8" s="39" t="s">
        <v>36</v>
      </c>
      <c r="K8" s="37">
        <v>80</v>
      </c>
      <c r="L8" s="39">
        <f t="shared" si="3"/>
        <v>6</v>
      </c>
    </row>
    <row r="9" spans="1:12" ht="12.75">
      <c r="A9" s="39" t="s">
        <v>37</v>
      </c>
      <c r="B9" s="39">
        <v>500</v>
      </c>
      <c r="C9" s="39">
        <f t="shared" si="0"/>
        <v>456</v>
      </c>
      <c r="D9" s="39" t="s">
        <v>36</v>
      </c>
      <c r="E9" s="39">
        <v>6</v>
      </c>
      <c r="F9" s="39">
        <f t="shared" si="1"/>
        <v>18</v>
      </c>
      <c r="G9" s="39" t="s">
        <v>37</v>
      </c>
      <c r="H9" s="39">
        <v>27</v>
      </c>
      <c r="I9" s="39">
        <f t="shared" si="2"/>
        <v>221</v>
      </c>
      <c r="J9" s="39" t="s">
        <v>37</v>
      </c>
      <c r="K9" s="39">
        <v>100</v>
      </c>
      <c r="L9" s="39">
        <f t="shared" si="3"/>
        <v>26</v>
      </c>
    </row>
    <row r="10" spans="1:12" ht="13.5" customHeight="1">
      <c r="A10" s="37" t="s">
        <v>39</v>
      </c>
      <c r="B10" s="37">
        <v>574</v>
      </c>
      <c r="C10" s="39">
        <f t="shared" si="0"/>
        <v>530</v>
      </c>
      <c r="D10" s="39" t="s">
        <v>40</v>
      </c>
      <c r="E10" s="39">
        <v>5</v>
      </c>
      <c r="F10" s="39">
        <f t="shared" si="1"/>
        <v>19</v>
      </c>
      <c r="G10" s="39" t="s">
        <v>52</v>
      </c>
      <c r="H10" s="39">
        <v>20</v>
      </c>
      <c r="I10" s="39">
        <f t="shared" si="2"/>
        <v>228</v>
      </c>
      <c r="J10" s="39" t="s">
        <v>51</v>
      </c>
      <c r="K10" s="39">
        <v>120</v>
      </c>
      <c r="L10" s="39">
        <f t="shared" si="3"/>
        <v>46</v>
      </c>
    </row>
    <row r="11" spans="1:12" ht="12.75" customHeight="1">
      <c r="A11" s="39" t="s">
        <v>36</v>
      </c>
      <c r="B11" s="39">
        <v>1212</v>
      </c>
      <c r="C11" s="39">
        <f t="shared" si="0"/>
        <v>1168</v>
      </c>
      <c r="D11" s="39" t="s">
        <v>42</v>
      </c>
      <c r="E11" s="37">
        <v>3</v>
      </c>
      <c r="F11" s="39">
        <f t="shared" si="1"/>
        <v>21</v>
      </c>
      <c r="G11" s="39" t="s">
        <v>36</v>
      </c>
      <c r="H11" s="39">
        <v>6</v>
      </c>
      <c r="I11" s="39">
        <f t="shared" si="2"/>
        <v>242</v>
      </c>
      <c r="J11" s="39" t="s">
        <v>42</v>
      </c>
      <c r="K11" s="39">
        <v>181</v>
      </c>
      <c r="L11" s="39">
        <f t="shared" si="3"/>
        <v>107</v>
      </c>
    </row>
    <row r="12" spans="1:12" ht="12.75" customHeight="1">
      <c r="A12" s="39"/>
      <c r="B12" s="39"/>
      <c r="C12" s="39"/>
      <c r="D12" s="39"/>
      <c r="E12" s="39"/>
      <c r="F12" s="39"/>
      <c r="G12" s="39" t="s">
        <v>51</v>
      </c>
      <c r="H12" s="39">
        <v>1000</v>
      </c>
      <c r="I12" s="39">
        <f t="shared" si="2"/>
        <v>752</v>
      </c>
      <c r="J12" s="39" t="s">
        <v>52</v>
      </c>
      <c r="K12" s="39">
        <v>1000</v>
      </c>
      <c r="L12" s="39">
        <f t="shared" si="3"/>
        <v>926</v>
      </c>
    </row>
    <row r="13" spans="1:12" ht="12.75" customHeight="1">
      <c r="A13" s="39"/>
      <c r="B13" s="39"/>
      <c r="C13" s="39"/>
      <c r="D13" s="37"/>
      <c r="E13" s="39"/>
      <c r="F13" s="39"/>
      <c r="G13" s="37"/>
      <c r="H13" s="37"/>
      <c r="I13" s="39"/>
      <c r="J13" s="37"/>
      <c r="K13" s="39"/>
      <c r="L13" s="39"/>
    </row>
    <row r="14" spans="1:12" ht="12.75" customHeight="1">
      <c r="A14" s="37"/>
      <c r="B14" s="37"/>
      <c r="C14" s="39"/>
      <c r="D14" s="39"/>
      <c r="E14" s="39"/>
      <c r="F14" s="39"/>
      <c r="G14" s="37"/>
      <c r="H14" s="37"/>
      <c r="I14" s="39"/>
      <c r="J14" s="39"/>
      <c r="K14" s="39"/>
      <c r="L14" s="39"/>
    </row>
    <row r="15" spans="1:12" ht="12.75" customHeight="1">
      <c r="A15" s="37"/>
      <c r="B15" s="37"/>
      <c r="C15" s="39"/>
      <c r="D15" s="39"/>
      <c r="E15" s="39"/>
      <c r="F15" s="39"/>
      <c r="G15" s="37"/>
      <c r="H15" s="37"/>
      <c r="I15" s="39"/>
      <c r="J15" s="39"/>
      <c r="K15" s="39"/>
      <c r="L15" s="39"/>
    </row>
    <row r="16" spans="1:12" ht="12.75">
      <c r="A16" s="84"/>
      <c r="B16" s="84"/>
      <c r="C16" s="3" t="s">
        <v>27</v>
      </c>
      <c r="D16" s="84" t="s">
        <v>29</v>
      </c>
      <c r="E16" s="84"/>
      <c r="F16" s="3" t="s">
        <v>27</v>
      </c>
      <c r="G16" s="84"/>
      <c r="H16" s="84"/>
      <c r="I16" s="3" t="s">
        <v>27</v>
      </c>
      <c r="J16" s="84" t="s">
        <v>29</v>
      </c>
      <c r="K16" s="84"/>
      <c r="L16" s="3" t="s">
        <v>27</v>
      </c>
    </row>
    <row r="17" spans="1:12" ht="12.75" customHeight="1">
      <c r="A17" s="80" t="s">
        <v>44</v>
      </c>
      <c r="B17" s="80"/>
      <c r="C17" s="80">
        <v>44</v>
      </c>
      <c r="D17" s="80" t="s">
        <v>43</v>
      </c>
      <c r="E17" s="80"/>
      <c r="F17" s="80">
        <v>24</v>
      </c>
      <c r="G17" s="80" t="s">
        <v>50</v>
      </c>
      <c r="H17" s="80"/>
      <c r="I17" s="80">
        <v>248</v>
      </c>
      <c r="J17" s="80"/>
      <c r="K17" s="80"/>
      <c r="L17" s="80">
        <v>24</v>
      </c>
    </row>
    <row r="18" spans="1:12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1" t="s">
        <v>30</v>
      </c>
      <c r="B23" s="82"/>
      <c r="C23" s="82"/>
      <c r="D23" s="82"/>
      <c r="E23" s="82"/>
      <c r="F23" s="83"/>
      <c r="G23" s="81" t="s">
        <v>30</v>
      </c>
      <c r="H23" s="82"/>
      <c r="I23" s="82"/>
      <c r="J23" s="82"/>
      <c r="K23" s="82"/>
      <c r="L23" s="83"/>
    </row>
    <row r="24" spans="1:12" ht="12.75">
      <c r="A24" s="60" t="s">
        <v>32</v>
      </c>
      <c r="B24" s="60"/>
      <c r="C24" s="60"/>
      <c r="D24" s="60" t="s">
        <v>33</v>
      </c>
      <c r="E24" s="60"/>
      <c r="F24" s="60"/>
      <c r="G24" s="60" t="s">
        <v>32</v>
      </c>
      <c r="H24" s="60"/>
      <c r="I24" s="60"/>
      <c r="J24" s="60" t="s">
        <v>33</v>
      </c>
      <c r="K24" s="60"/>
      <c r="L24" s="60"/>
    </row>
    <row r="25" spans="1:12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2.75">
      <c r="A26" s="60" t="s">
        <v>45</v>
      </c>
      <c r="B26" s="60"/>
      <c r="C26" s="60"/>
      <c r="D26" s="40" t="s">
        <v>46</v>
      </c>
      <c r="E26" s="60"/>
      <c r="F26" s="60"/>
      <c r="G26" s="60" t="s">
        <v>53</v>
      </c>
      <c r="H26" s="60"/>
      <c r="I26" s="60"/>
      <c r="J26" s="40" t="s">
        <v>54</v>
      </c>
      <c r="K26" s="60"/>
      <c r="L26" s="60"/>
    </row>
    <row r="27" spans="1:12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6" ht="12.75">
      <c r="A28" s="65" t="s">
        <v>31</v>
      </c>
      <c r="B28" s="65"/>
      <c r="C28" s="65"/>
      <c r="D28" s="65"/>
      <c r="E28" s="65"/>
      <c r="F28" s="65"/>
    </row>
    <row r="29" spans="1:6" ht="12.75">
      <c r="A29" s="85">
        <v>42653</v>
      </c>
      <c r="B29" s="84"/>
      <c r="C29" s="84"/>
      <c r="D29" s="85">
        <v>42653</v>
      </c>
      <c r="E29" s="84"/>
      <c r="F29" s="84"/>
    </row>
    <row r="30" spans="1:6" ht="12.75">
      <c r="A30" s="84" t="s">
        <v>21</v>
      </c>
      <c r="B30" s="84"/>
      <c r="C30" s="84"/>
      <c r="D30" s="84" t="s">
        <v>22</v>
      </c>
      <c r="E30" s="84"/>
      <c r="F30" s="84"/>
    </row>
    <row r="31" spans="1:6" ht="12.75">
      <c r="A31" s="3" t="s">
        <v>1</v>
      </c>
      <c r="B31" s="3" t="s">
        <v>27</v>
      </c>
      <c r="C31" s="3" t="s">
        <v>28</v>
      </c>
      <c r="D31" s="3" t="s">
        <v>1</v>
      </c>
      <c r="E31" s="3" t="s">
        <v>27</v>
      </c>
      <c r="F31" s="3" t="s">
        <v>28</v>
      </c>
    </row>
    <row r="32" spans="1:6" ht="12.75">
      <c r="A32" s="39" t="s">
        <v>38</v>
      </c>
      <c r="B32" s="39">
        <v>16</v>
      </c>
      <c r="C32" s="39">
        <f aca="true" t="shared" si="4" ref="C32:C38">ABS(17-B32)</f>
        <v>1</v>
      </c>
      <c r="D32" s="39" t="s">
        <v>38</v>
      </c>
      <c r="E32" s="39">
        <v>81</v>
      </c>
      <c r="F32" s="39">
        <f aca="true" t="shared" si="5" ref="F32:F38">ABS(82-E32)</f>
        <v>1</v>
      </c>
    </row>
    <row r="33" spans="1:6" ht="12.75">
      <c r="A33" s="39" t="s">
        <v>40</v>
      </c>
      <c r="B33" s="39">
        <v>25</v>
      </c>
      <c r="C33" s="39">
        <f t="shared" si="4"/>
        <v>8</v>
      </c>
      <c r="D33" s="39" t="s">
        <v>37</v>
      </c>
      <c r="E33" s="39">
        <v>72</v>
      </c>
      <c r="F33" s="39">
        <f t="shared" si="5"/>
        <v>10</v>
      </c>
    </row>
    <row r="34" spans="1:6" ht="12.75">
      <c r="A34" s="39" t="s">
        <v>36</v>
      </c>
      <c r="B34" s="39">
        <v>25</v>
      </c>
      <c r="C34" s="39">
        <f t="shared" si="4"/>
        <v>8</v>
      </c>
      <c r="D34" s="39" t="s">
        <v>36</v>
      </c>
      <c r="E34" s="39">
        <v>40</v>
      </c>
      <c r="F34" s="39">
        <f t="shared" si="5"/>
        <v>42</v>
      </c>
    </row>
    <row r="35" spans="1:6" ht="12.75">
      <c r="A35" s="39" t="s">
        <v>42</v>
      </c>
      <c r="B35" s="39">
        <v>34</v>
      </c>
      <c r="C35" s="39">
        <f t="shared" si="4"/>
        <v>17</v>
      </c>
      <c r="D35" s="39" t="s">
        <v>60</v>
      </c>
      <c r="E35" s="39">
        <v>38</v>
      </c>
      <c r="F35" s="39">
        <f t="shared" si="5"/>
        <v>44</v>
      </c>
    </row>
    <row r="36" spans="1:6" ht="12.75">
      <c r="A36" s="39" t="s">
        <v>37</v>
      </c>
      <c r="B36" s="39">
        <v>34</v>
      </c>
      <c r="C36" s="39">
        <f t="shared" si="4"/>
        <v>17</v>
      </c>
      <c r="D36" s="39" t="s">
        <v>42</v>
      </c>
      <c r="E36" s="37">
        <v>132</v>
      </c>
      <c r="F36" s="39">
        <f t="shared" si="5"/>
        <v>50</v>
      </c>
    </row>
    <row r="37" spans="1:6" ht="12.75">
      <c r="A37" s="39" t="s">
        <v>59</v>
      </c>
      <c r="B37" s="39">
        <v>37</v>
      </c>
      <c r="C37" s="39">
        <f t="shared" si="4"/>
        <v>20</v>
      </c>
      <c r="D37" s="39" t="s">
        <v>59</v>
      </c>
      <c r="E37" s="39">
        <v>8</v>
      </c>
      <c r="F37" s="39">
        <f t="shared" si="5"/>
        <v>74</v>
      </c>
    </row>
    <row r="38" spans="1:6" ht="12.75">
      <c r="A38" s="39" t="s">
        <v>60</v>
      </c>
      <c r="B38" s="39">
        <v>48</v>
      </c>
      <c r="C38" s="39">
        <f t="shared" si="4"/>
        <v>31</v>
      </c>
      <c r="D38" s="39" t="s">
        <v>40</v>
      </c>
      <c r="E38" s="37">
        <v>210</v>
      </c>
      <c r="F38" s="39">
        <f t="shared" si="5"/>
        <v>128</v>
      </c>
    </row>
    <row r="39" spans="1:6" ht="12.75">
      <c r="A39" s="39"/>
      <c r="B39" s="39"/>
      <c r="C39" s="39"/>
      <c r="D39" s="39"/>
      <c r="E39" s="39"/>
      <c r="F39" s="39"/>
    </row>
    <row r="40" spans="1:6" ht="12.75">
      <c r="A40" s="37"/>
      <c r="B40" s="37"/>
      <c r="C40" s="39"/>
      <c r="D40" s="37"/>
      <c r="E40" s="39"/>
      <c r="F40" s="39"/>
    </row>
    <row r="41" spans="1:6" ht="12.75" customHeight="1">
      <c r="A41" s="37"/>
      <c r="B41" s="37"/>
      <c r="C41" s="39"/>
      <c r="D41" s="39"/>
      <c r="E41" s="39"/>
      <c r="F41" s="39"/>
    </row>
    <row r="42" spans="1:6" ht="12.75">
      <c r="A42" s="37"/>
      <c r="B42" s="37"/>
      <c r="C42" s="39"/>
      <c r="D42" s="39"/>
      <c r="E42" s="39"/>
      <c r="F42" s="39"/>
    </row>
    <row r="43" spans="1:6" ht="12.75">
      <c r="A43" s="84"/>
      <c r="B43" s="84"/>
      <c r="C43" s="3" t="s">
        <v>27</v>
      </c>
      <c r="D43" s="84" t="s">
        <v>29</v>
      </c>
      <c r="E43" s="84"/>
      <c r="F43" s="3" t="s">
        <v>27</v>
      </c>
    </row>
    <row r="44" spans="1:6" ht="12.75">
      <c r="A44" s="80" t="s">
        <v>62</v>
      </c>
      <c r="B44" s="80"/>
      <c r="C44" s="80">
        <v>17</v>
      </c>
      <c r="D44" s="80" t="s">
        <v>61</v>
      </c>
      <c r="E44" s="80"/>
      <c r="F44" s="80">
        <v>82</v>
      </c>
    </row>
    <row r="45" spans="1:6" ht="12.75">
      <c r="A45" s="80"/>
      <c r="B45" s="80"/>
      <c r="C45" s="80"/>
      <c r="D45" s="80"/>
      <c r="E45" s="80"/>
      <c r="F45" s="80"/>
    </row>
    <row r="46" spans="1:6" ht="12.75">
      <c r="A46" s="80"/>
      <c r="B46" s="80"/>
      <c r="C46" s="80"/>
      <c r="D46" s="80"/>
      <c r="E46" s="80"/>
      <c r="F46" s="80"/>
    </row>
    <row r="47" spans="1:6" ht="12.75" customHeight="1">
      <c r="A47" s="80"/>
      <c r="B47" s="80"/>
      <c r="C47" s="80"/>
      <c r="D47" s="80"/>
      <c r="E47" s="80"/>
      <c r="F47" s="80"/>
    </row>
    <row r="48" spans="1:6" ht="12.75">
      <c r="A48" s="80"/>
      <c r="B48" s="80"/>
      <c r="C48" s="80"/>
      <c r="D48" s="80"/>
      <c r="E48" s="80"/>
      <c r="F48" s="80"/>
    </row>
    <row r="49" spans="1:6" ht="12.75">
      <c r="A49" s="80"/>
      <c r="B49" s="80"/>
      <c r="C49" s="80"/>
      <c r="D49" s="80"/>
      <c r="E49" s="80"/>
      <c r="F49" s="80"/>
    </row>
    <row r="50" spans="1:6" ht="12.75">
      <c r="A50" s="81" t="s">
        <v>30</v>
      </c>
      <c r="B50" s="82"/>
      <c r="C50" s="82"/>
      <c r="D50" s="82"/>
      <c r="E50" s="82"/>
      <c r="F50" s="83"/>
    </row>
    <row r="51" spans="1:6" ht="12.75">
      <c r="A51" s="60" t="s">
        <v>32</v>
      </c>
      <c r="B51" s="60"/>
      <c r="C51" s="60"/>
      <c r="D51" s="60" t="s">
        <v>33</v>
      </c>
      <c r="E51" s="60"/>
      <c r="F51" s="60"/>
    </row>
    <row r="52" spans="1:6" ht="12.75">
      <c r="A52" s="60"/>
      <c r="B52" s="60"/>
      <c r="C52" s="60"/>
      <c r="D52" s="60"/>
      <c r="E52" s="60"/>
      <c r="F52" s="60"/>
    </row>
    <row r="53" spans="1:6" ht="12.75">
      <c r="A53" s="60" t="s">
        <v>53</v>
      </c>
      <c r="B53" s="60"/>
      <c r="C53" s="60"/>
      <c r="D53" s="40" t="s">
        <v>54</v>
      </c>
      <c r="E53" s="60"/>
      <c r="F53" s="60"/>
    </row>
    <row r="54" spans="1:6" ht="12.75">
      <c r="A54" s="60"/>
      <c r="B54" s="60"/>
      <c r="C54" s="60"/>
      <c r="D54" s="60"/>
      <c r="E54" s="60"/>
      <c r="F54" s="60"/>
    </row>
    <row r="75" ht="12.75" customHeight="1"/>
    <row r="81" ht="12.75" customHeight="1"/>
    <row r="115" ht="12.75" customHeight="1"/>
  </sheetData>
  <mergeCells count="48">
    <mergeCell ref="A26:C27"/>
    <mergeCell ref="D26:F27"/>
    <mergeCell ref="D3:F3"/>
    <mergeCell ref="A23:F23"/>
    <mergeCell ref="A24:C25"/>
    <mergeCell ref="D24:F25"/>
    <mergeCell ref="A1:F1"/>
    <mergeCell ref="F17:F22"/>
    <mergeCell ref="A16:B16"/>
    <mergeCell ref="A17:B22"/>
    <mergeCell ref="C17:C22"/>
    <mergeCell ref="D16:E16"/>
    <mergeCell ref="D17:E22"/>
    <mergeCell ref="A2:C2"/>
    <mergeCell ref="A3:C3"/>
    <mergeCell ref="D2:F2"/>
    <mergeCell ref="G1:L1"/>
    <mergeCell ref="G2:I2"/>
    <mergeCell ref="J2:L2"/>
    <mergeCell ref="G3:I3"/>
    <mergeCell ref="J3:L3"/>
    <mergeCell ref="G16:H16"/>
    <mergeCell ref="J16:K16"/>
    <mergeCell ref="G17:H22"/>
    <mergeCell ref="I17:I22"/>
    <mergeCell ref="J17:K22"/>
    <mergeCell ref="G26:I27"/>
    <mergeCell ref="J26:L27"/>
    <mergeCell ref="L17:L22"/>
    <mergeCell ref="G23:L23"/>
    <mergeCell ref="G24:I25"/>
    <mergeCell ref="J24:L25"/>
    <mergeCell ref="A28:F28"/>
    <mergeCell ref="A29:C29"/>
    <mergeCell ref="D29:F29"/>
    <mergeCell ref="A30:C30"/>
    <mergeCell ref="D30:F30"/>
    <mergeCell ref="A43:B43"/>
    <mergeCell ref="D43:E43"/>
    <mergeCell ref="A44:B49"/>
    <mergeCell ref="C44:C49"/>
    <mergeCell ref="D44:E49"/>
    <mergeCell ref="A53:C54"/>
    <mergeCell ref="D53:F54"/>
    <mergeCell ref="F44:F49"/>
    <mergeCell ref="A50:F50"/>
    <mergeCell ref="A51:C52"/>
    <mergeCell ref="D51:F5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2016-10-18T12:41:19Z</dcterms:modified>
  <cp:category/>
  <cp:version/>
  <cp:contentType/>
  <cp:contentStatus/>
</cp:coreProperties>
</file>