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<sst xmlns="http://schemas.openxmlformats.org/spreadsheetml/2006/main" count="229" uniqueCount="85">
  <si>
    <t>League Position</t>
  </si>
  <si>
    <t>Team Name</t>
  </si>
  <si>
    <t>Date Of Quiz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</si>
  <si>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</si>
  <si>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</si>
  <si>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</si>
  <si>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</si>
  <si>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</si>
  <si>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</si>
  <si>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</si>
  <si>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</si>
  <si>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</si>
  <si>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</si>
  <si>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</si>
  <si>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</si>
  <si>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</si>
  <si>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</si>
  <si>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</si>
  <si>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</si>
  <si>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</si>
  <si>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</si>
  <si>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</si>
  <si>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</si>
  <si>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</si>
  <si>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</si>
  <si>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</si>
  <si>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Question</t>
  </si>
  <si>
    <t>Wipe Out Bonus Round</t>
  </si>
  <si>
    <t>Bonus Questions #1 &amp; #2</t>
  </si>
  <si>
    <t>Week Number: #1</t>
  </si>
  <si>
    <t>Wipe out High</t>
  </si>
  <si>
    <t>Wipe Out Low</t>
  </si>
  <si>
    <t>PSW'S</t>
  </si>
  <si>
    <t>PICK N MIX</t>
  </si>
  <si>
    <t>TEAM BOSLEY</t>
  </si>
  <si>
    <t>MURDER DUCKS</t>
  </si>
  <si>
    <t>Rutland &amp; Derby - Leicester City Centre - Monday Night League Cup</t>
  </si>
  <si>
    <t>shakespeare plays with king namw in title</t>
  </si>
  <si>
    <t>chilrrens books written by david walliams</t>
  </si>
  <si>
    <t>THE ALLSORTS</t>
  </si>
  <si>
    <t>SIMPLY NAILED IT</t>
  </si>
  <si>
    <t>THIS TEAM HAS A POUTINE PROBLEM</t>
  </si>
  <si>
    <t>JIMMY NAILED IT</t>
  </si>
  <si>
    <t>all sorts 14</t>
  </si>
  <si>
    <t>psw 4</t>
  </si>
  <si>
    <t>MUSIC TRIVIA</t>
  </si>
  <si>
    <t>TV &amp; FILM</t>
  </si>
  <si>
    <t>FILM CHARACTERS</t>
  </si>
  <si>
    <t>SCIENCE &amp; NATURE</t>
  </si>
  <si>
    <t>GENERAL KNOWLEDGE</t>
  </si>
  <si>
    <t>The Rutland &amp; Derby - Monday Night Quiz - Quiz League #43</t>
  </si>
  <si>
    <t>LRWG</t>
  </si>
  <si>
    <t>The light fdixtures</t>
  </si>
  <si>
    <t>Florence Nigfhtengales</t>
  </si>
  <si>
    <t>Jimmy Nailed it</t>
  </si>
  <si>
    <t>central park opened</t>
  </si>
  <si>
    <t>LRWG (9)</t>
  </si>
  <si>
    <t>Jimmy Nai;ed It (3)</t>
  </si>
  <si>
    <t>Florence Nightengales</t>
  </si>
  <si>
    <t>Pick n mix</t>
  </si>
  <si>
    <t>FLORENCE NIGHTENGALES</t>
  </si>
  <si>
    <t>LIGHT FIXSTURES</t>
  </si>
  <si>
    <t>ANAGRAMS</t>
  </si>
  <si>
    <t>SPORT &amp; LEISURE</t>
  </si>
  <si>
    <t>Willy Warmers</t>
  </si>
  <si>
    <t>Quiztal Meth</t>
  </si>
  <si>
    <t>Poutine Problem (3)</t>
  </si>
  <si>
    <t>Team Bosley(9)</t>
  </si>
  <si>
    <t>WILLY WARMERS</t>
  </si>
  <si>
    <t>QUIZZTAL METH</t>
  </si>
  <si>
    <t>Music Trivia</t>
  </si>
  <si>
    <t>Famous Faces</t>
  </si>
  <si>
    <t>TV &amp; Film</t>
  </si>
  <si>
    <t>General knowledge</t>
  </si>
  <si>
    <t>GT</t>
  </si>
  <si>
    <t>thre girls 1 kappaberg</t>
  </si>
  <si>
    <t>Light Fixtures</t>
  </si>
  <si>
    <t>Three Girls ! Kappaberg</t>
  </si>
  <si>
    <t>3 GIRLS 1 KOPPABERG</t>
  </si>
  <si>
    <t>History &amp; geography</t>
  </si>
  <si>
    <t>diltouds</t>
  </si>
  <si>
    <t>science 7 nature</t>
  </si>
  <si>
    <t>general knowledge</t>
  </si>
  <si>
    <t>three girls 1 koppaberg flornce nightengales 4</t>
  </si>
  <si>
    <t>the allsorts (15)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</si>
</sst>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75" zoomScaleNormal="75" workbookViewId="0" topLeftCell="A1">
      <selection activeCell="A6" sqref="A6:IV6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5" width="14.140625" style="1" bestFit="1" customWidth="1"/>
    <col min="6" max="6" width="10.8515625" style="1" bestFit="1" customWidth="1"/>
    <col min="7" max="7" width="12.28125" style="1" customWidth="1"/>
    <col min="8" max="8" width="10.8515625" style="0" bestFit="1" customWidth="1"/>
    <col min="9" max="9" width="13.140625" style="12" bestFit="1" customWidth="1"/>
  </cols>
  <sheetData>
    <row r="1" spans="1:9" ht="12.75">
      <c r="A1" s="49" t="s">
        <v>50</v>
      </c>
      <c r="B1" s="50"/>
      <c r="C1" s="50"/>
      <c r="D1" s="50"/>
      <c r="E1" s="50"/>
      <c r="F1" s="50"/>
      <c r="G1" s="50"/>
      <c r="H1" s="50"/>
      <c r="I1" s="51"/>
    </row>
    <row r="2" spans="1:9" ht="12.75">
      <c r="A2" s="52" t="s">
        <v>15</v>
      </c>
      <c r="B2" s="53"/>
      <c r="C2" s="53"/>
      <c r="D2" s="53"/>
      <c r="E2" s="53"/>
      <c r="F2" s="53"/>
      <c r="G2" s="53"/>
      <c r="H2" s="54">
        <v>4</v>
      </c>
      <c r="I2" s="55"/>
    </row>
    <row r="3" spans="1:9" ht="12.75" customHeight="1">
      <c r="A3" s="56" t="s">
        <v>0</v>
      </c>
      <c r="B3" s="58" t="s">
        <v>1</v>
      </c>
      <c r="C3" s="56" t="s">
        <v>16</v>
      </c>
      <c r="D3" s="60" t="s">
        <v>23</v>
      </c>
      <c r="E3" s="60"/>
      <c r="F3" s="60"/>
      <c r="G3" s="60"/>
      <c r="H3" s="56" t="s">
        <v>74</v>
      </c>
      <c r="I3" s="11" t="s">
        <v>13</v>
      </c>
    </row>
    <row r="4" spans="1:9" ht="12.75">
      <c r="A4" s="57"/>
      <c r="B4" s="59"/>
      <c r="C4" s="57"/>
      <c r="D4" s="2">
        <v>42744</v>
      </c>
      <c r="E4" s="2">
        <f>D4+7</f>
        <v>42751</v>
      </c>
      <c r="F4" s="2">
        <f>E4+7</f>
        <v>42758</v>
      </c>
      <c r="G4" s="2">
        <f>F4+7</f>
        <v>42765</v>
      </c>
      <c r="H4" s="57"/>
      <c r="I4" s="11" t="s">
        <v>14</v>
      </c>
    </row>
    <row r="5" spans="1:9" s="32" customFormat="1" ht="12.75" customHeight="1">
      <c r="A5" s="33">
        <v>1</v>
      </c>
      <c r="B5" s="36" t="s">
        <v>39</v>
      </c>
      <c r="C5" s="5">
        <f>COUNTIF(D5:G5,"&lt;&gt;")</f>
        <v>4</v>
      </c>
      <c r="D5" s="5">
        <v>59.5</v>
      </c>
      <c r="E5" s="5">
        <v>47.5</v>
      </c>
      <c r="F5" s="5">
        <v>40.5</v>
      </c>
      <c r="G5" s="5">
        <v>70</v>
      </c>
      <c r="H5" s="5">
        <f>SUM(D5:G5)</f>
        <v>217.5</v>
      </c>
      <c r="I5" s="31">
        <f aca="true" t="shared" si="0" ref="I5:I17">H5/C5</f>
        <v>54.375</v>
      </c>
    </row>
    <row r="6" spans="1:9" s="32" customFormat="1" ht="12.75">
      <c r="A6" s="33">
        <f aca="true" t="shared" si="1" ref="A6:A16">A5+1</f>
        <v>2</v>
      </c>
      <c r="B6" s="36" t="s">
        <v>34</v>
      </c>
      <c r="C6" s="5">
        <f>COUNTIF(D6:G6,"&lt;&gt;")</f>
        <v>4</v>
      </c>
      <c r="D6" s="5">
        <v>48</v>
      </c>
      <c r="E6" s="5">
        <v>51.5</v>
      </c>
      <c r="F6" s="5">
        <v>57</v>
      </c>
      <c r="G6" s="5">
        <v>48</v>
      </c>
      <c r="H6" s="5">
        <f>SUM(D6:G6)</f>
        <v>204.5</v>
      </c>
      <c r="I6" s="31">
        <f t="shared" si="0"/>
        <v>51.125</v>
      </c>
    </row>
    <row r="7" spans="1:9" s="32" customFormat="1" ht="12.75">
      <c r="A7" s="33">
        <f t="shared" si="1"/>
        <v>3</v>
      </c>
      <c r="B7" s="34" t="s">
        <v>41</v>
      </c>
      <c r="C7" s="5">
        <f>COUNTIF(D7:G7,"&lt;&gt;")</f>
        <v>4</v>
      </c>
      <c r="D7" s="5">
        <v>62</v>
      </c>
      <c r="E7" s="5">
        <v>33.5</v>
      </c>
      <c r="F7" s="5">
        <v>43</v>
      </c>
      <c r="G7" s="5">
        <v>47.5</v>
      </c>
      <c r="H7" s="5">
        <f>SUM(D7:G7)</f>
        <v>186</v>
      </c>
      <c r="I7" s="31">
        <f t="shared" si="0"/>
        <v>46.5</v>
      </c>
    </row>
    <row r="8" spans="1:9" s="32" customFormat="1" ht="12" customHeight="1">
      <c r="A8" s="33">
        <f t="shared" si="1"/>
        <v>4</v>
      </c>
      <c r="B8" s="36" t="s">
        <v>33</v>
      </c>
      <c r="C8" s="5">
        <f>COUNTIF(D8:G8,"&lt;&gt;")</f>
        <v>4</v>
      </c>
      <c r="D8" s="5">
        <v>47.5</v>
      </c>
      <c r="E8" s="5">
        <v>41.5</v>
      </c>
      <c r="F8" s="5">
        <v>48</v>
      </c>
      <c r="G8" s="5">
        <v>49</v>
      </c>
      <c r="H8" s="5">
        <f>SUM(D8:G8)</f>
        <v>186</v>
      </c>
      <c r="I8" s="31">
        <f t="shared" si="0"/>
        <v>46.5</v>
      </c>
    </row>
    <row r="9" spans="1:9" s="32" customFormat="1" ht="12.75">
      <c r="A9" s="33">
        <f t="shared" si="1"/>
        <v>5</v>
      </c>
      <c r="B9" s="36" t="s">
        <v>35</v>
      </c>
      <c r="C9" s="5">
        <f>COUNTIF(D9:G9,"&lt;&gt;")</f>
        <v>4</v>
      </c>
      <c r="D9" s="5">
        <v>47</v>
      </c>
      <c r="E9" s="5">
        <v>39.5</v>
      </c>
      <c r="F9" s="5">
        <v>48.5</v>
      </c>
      <c r="G9" s="5">
        <v>39.5</v>
      </c>
      <c r="H9" s="5">
        <f>SUM(D9:G9)</f>
        <v>174.5</v>
      </c>
      <c r="I9" s="31">
        <f t="shared" si="0"/>
        <v>43.625</v>
      </c>
    </row>
    <row r="10" spans="1:9" s="32" customFormat="1" ht="12.75">
      <c r="A10" s="33">
        <f t="shared" si="1"/>
        <v>6</v>
      </c>
      <c r="B10" s="36" t="s">
        <v>32</v>
      </c>
      <c r="C10" s="5">
        <f>COUNTIF(D10:G10,"&lt;&gt;")</f>
        <v>4</v>
      </c>
      <c r="D10" s="5">
        <v>47.5</v>
      </c>
      <c r="E10" s="5">
        <v>31</v>
      </c>
      <c r="F10" s="5">
        <v>40.5</v>
      </c>
      <c r="G10" s="5">
        <v>40</v>
      </c>
      <c r="H10" s="5">
        <f>SUM(D10:G10)</f>
        <v>159</v>
      </c>
      <c r="I10" s="31">
        <f t="shared" si="0"/>
        <v>39.75</v>
      </c>
    </row>
    <row r="11" spans="1:9" s="32" customFormat="1" ht="12.75">
      <c r="A11" s="33">
        <f t="shared" si="1"/>
        <v>7</v>
      </c>
      <c r="B11" s="36" t="s">
        <v>42</v>
      </c>
      <c r="C11" s="5">
        <f>COUNTIF(D11:G11,"&lt;&gt;")</f>
        <v>3</v>
      </c>
      <c r="D11" s="5">
        <v>44.5</v>
      </c>
      <c r="E11" s="5">
        <v>31.5</v>
      </c>
      <c r="F11" s="5"/>
      <c r="G11" s="5">
        <v>42</v>
      </c>
      <c r="H11" s="5">
        <f>SUM(D11:G11)</f>
        <v>118</v>
      </c>
      <c r="I11" s="31">
        <f t="shared" si="0"/>
        <v>39.333333333333336</v>
      </c>
    </row>
    <row r="12" spans="1:9" s="32" customFormat="1" ht="12.75">
      <c r="A12" s="33">
        <f t="shared" si="1"/>
        <v>8</v>
      </c>
      <c r="B12" s="34" t="s">
        <v>60</v>
      </c>
      <c r="C12" s="5">
        <f>COUNTIF(D12:G12,"&lt;&gt;")</f>
        <v>3</v>
      </c>
      <c r="D12" s="5"/>
      <c r="E12" s="5">
        <v>38.5</v>
      </c>
      <c r="F12" s="5">
        <v>30.5</v>
      </c>
      <c r="G12" s="5">
        <v>28.5</v>
      </c>
      <c r="H12" s="5">
        <f>SUM(D12:G12)</f>
        <v>97.5</v>
      </c>
      <c r="I12" s="31">
        <f t="shared" si="0"/>
        <v>32.5</v>
      </c>
    </row>
    <row r="13" spans="1:9" s="32" customFormat="1" ht="13.5" customHeight="1">
      <c r="A13" s="33">
        <f t="shared" si="1"/>
        <v>9</v>
      </c>
      <c r="B13" s="36" t="s">
        <v>61</v>
      </c>
      <c r="C13" s="5">
        <f>COUNTIF(D13:G13,"&lt;&gt;")</f>
        <v>2</v>
      </c>
      <c r="D13" s="5"/>
      <c r="E13" s="5">
        <v>37</v>
      </c>
      <c r="F13" s="5"/>
      <c r="G13" s="5">
        <v>57.5</v>
      </c>
      <c r="H13" s="5">
        <f>SUM(D13:G13)</f>
        <v>94.5</v>
      </c>
      <c r="I13" s="31">
        <f t="shared" si="0"/>
        <v>47.25</v>
      </c>
    </row>
    <row r="14" spans="1:9" s="32" customFormat="1" ht="12.75">
      <c r="A14" s="33">
        <f t="shared" si="1"/>
        <v>10</v>
      </c>
      <c r="B14" s="36" t="s">
        <v>51</v>
      </c>
      <c r="C14" s="5">
        <f>COUNTIF(D14:G14,"&lt;&gt;")</f>
        <v>1</v>
      </c>
      <c r="D14" s="5"/>
      <c r="E14" s="5">
        <v>43</v>
      </c>
      <c r="F14" s="5"/>
      <c r="G14" s="5"/>
      <c r="H14" s="5">
        <f>SUM(D14:G14)</f>
        <v>43</v>
      </c>
      <c r="I14" s="31">
        <f t="shared" si="0"/>
        <v>43</v>
      </c>
    </row>
    <row r="15" spans="1:9" ht="12.75">
      <c r="A15" s="4">
        <f t="shared" si="1"/>
        <v>11</v>
      </c>
      <c r="B15" s="36" t="s">
        <v>68</v>
      </c>
      <c r="C15" s="5">
        <f>COUNTIF(D15:G15,"&lt;&gt;")</f>
        <v>1</v>
      </c>
      <c r="D15" s="5"/>
      <c r="E15" s="5"/>
      <c r="F15" s="5">
        <v>41.5</v>
      </c>
      <c r="G15" s="5"/>
      <c r="H15" s="5">
        <f>SUM(D15:G15)</f>
        <v>41.5</v>
      </c>
      <c r="I15" s="31">
        <f t="shared" si="0"/>
        <v>41.5</v>
      </c>
    </row>
    <row r="16" spans="1:9" ht="12.75">
      <c r="A16" s="4">
        <f t="shared" si="1"/>
        <v>12</v>
      </c>
      <c r="B16" s="36" t="s">
        <v>69</v>
      </c>
      <c r="C16" s="5">
        <f>COUNTIF(D16:G16,"&lt;&gt;")</f>
        <v>1</v>
      </c>
      <c r="D16" s="5"/>
      <c r="E16" s="5"/>
      <c r="F16" s="5">
        <v>39.5</v>
      </c>
      <c r="G16" s="5"/>
      <c r="H16" s="5">
        <f>SUM(D16:G16)</f>
        <v>39.5</v>
      </c>
      <c r="I16" s="31">
        <f t="shared" si="0"/>
        <v>39.5</v>
      </c>
    </row>
    <row r="17" spans="1:9" ht="12.75">
      <c r="A17" s="4">
        <v>13</v>
      </c>
      <c r="B17" s="34" t="s">
        <v>78</v>
      </c>
      <c r="C17" s="5">
        <f>COUNTIF(D17:G17,"&lt;&gt;")</f>
        <v>1</v>
      </c>
      <c r="D17" s="5"/>
      <c r="E17" s="5"/>
      <c r="F17" s="5"/>
      <c r="G17" s="5">
        <v>33.5</v>
      </c>
      <c r="H17" s="5">
        <f>SUM(D17:G17)</f>
        <v>33.5</v>
      </c>
      <c r="I17" s="31">
        <f t="shared" si="0"/>
        <v>33.5</v>
      </c>
    </row>
    <row r="18" spans="1:9" ht="12.75">
      <c r="A18" s="4">
        <v>14</v>
      </c>
      <c r="B18" s="34"/>
      <c r="C18" s="5"/>
      <c r="D18" s="5"/>
      <c r="E18" s="5"/>
      <c r="F18" s="5"/>
      <c r="G18" s="5"/>
      <c r="H18" s="5"/>
      <c r="I18" s="11"/>
    </row>
    <row r="19" spans="1:9" ht="12.75">
      <c r="A19" s="4">
        <v>15</v>
      </c>
      <c r="B19" s="34"/>
      <c r="C19" s="5"/>
      <c r="D19" s="5"/>
      <c r="E19" s="5"/>
      <c r="F19" s="5"/>
      <c r="G19" s="5"/>
      <c r="H19" s="5"/>
      <c r="I19" s="11"/>
    </row>
    <row r="20" spans="1:9" ht="12.75">
      <c r="A20" s="4">
        <v>16</v>
      </c>
      <c r="B20" s="36"/>
      <c r="C20" s="5"/>
      <c r="D20" s="5"/>
      <c r="E20" s="5"/>
      <c r="F20" s="5"/>
      <c r="G20" s="5"/>
      <c r="H20" s="5"/>
      <c r="I20" s="11"/>
    </row>
    <row r="21" spans="1:9" ht="12.75">
      <c r="A21" s="4">
        <v>17</v>
      </c>
      <c r="B21" s="36"/>
      <c r="C21" s="5"/>
      <c r="D21" s="5"/>
      <c r="E21" s="5"/>
      <c r="F21" s="5"/>
      <c r="G21" s="5"/>
      <c r="H21" s="5"/>
      <c r="I21" s="11"/>
    </row>
    <row r="22" spans="1:9" ht="12.75">
      <c r="A22" s="4">
        <v>18</v>
      </c>
      <c r="B22" s="36"/>
      <c r="C22" s="5"/>
      <c r="D22" s="5"/>
      <c r="E22" s="5"/>
      <c r="F22" s="5"/>
      <c r="G22" s="5"/>
      <c r="H22" s="5"/>
      <c r="I22" s="11"/>
    </row>
    <row r="23" spans="1:9" ht="12.75">
      <c r="A23" s="4">
        <v>19</v>
      </c>
      <c r="B23" s="5"/>
      <c r="C23" s="5"/>
      <c r="D23" s="5"/>
      <c r="E23" s="5"/>
      <c r="F23" s="5"/>
      <c r="G23" s="5"/>
      <c r="H23" s="5"/>
      <c r="I23" s="11"/>
    </row>
    <row r="24" spans="1:9" ht="12.75">
      <c r="A24" s="4">
        <v>20</v>
      </c>
      <c r="B24" s="5"/>
      <c r="C24" s="5"/>
      <c r="D24" s="5"/>
      <c r="E24" s="5"/>
      <c r="F24" s="5"/>
      <c r="G24" s="5"/>
      <c r="H24" s="5"/>
      <c r="I24" s="11"/>
    </row>
    <row r="25" spans="1:9" ht="12.75">
      <c r="A25" s="43" t="s">
        <v>17</v>
      </c>
      <c r="B25" s="44"/>
      <c r="C25" s="44"/>
      <c r="D25" s="44"/>
      <c r="E25" s="44"/>
      <c r="F25" s="44"/>
      <c r="G25" s="44"/>
      <c r="H25" s="44"/>
      <c r="I25" s="45"/>
    </row>
    <row r="26" spans="1:9" ht="12.75">
      <c r="A26" s="46"/>
      <c r="B26" s="47"/>
      <c r="C26" s="47"/>
      <c r="D26" s="47"/>
      <c r="E26" s="47"/>
      <c r="F26" s="47"/>
      <c r="G26" s="47"/>
      <c r="H26" s="47"/>
      <c r="I26" s="48"/>
    </row>
    <row r="27" spans="1:9" ht="12.75">
      <c r="A27" s="42" t="s">
        <v>9</v>
      </c>
      <c r="B27" s="41" t="s">
        <v>11</v>
      </c>
      <c r="C27" s="9" t="s">
        <v>8</v>
      </c>
      <c r="D27" s="11">
        <f>SUM(D5:D24)/D29</f>
        <v>50.857142857142854</v>
      </c>
      <c r="E27" s="11">
        <f>SUM(E5:E24)/E29</f>
        <v>39.45</v>
      </c>
      <c r="F27" s="11">
        <f>SUM(F5:F24)/F29</f>
        <v>43.22222222222222</v>
      </c>
      <c r="G27" s="11">
        <f>SUM(G5:G24)/G29</f>
        <v>45.55</v>
      </c>
      <c r="H27" s="6"/>
      <c r="I27" s="18"/>
    </row>
    <row r="28" spans="1:9" ht="12.75">
      <c r="A28" s="42"/>
      <c r="B28" s="41"/>
      <c r="C28" s="10" t="s">
        <v>12</v>
      </c>
      <c r="D28" s="11">
        <f>MAX(D5:D24)</f>
        <v>62</v>
      </c>
      <c r="E28" s="11">
        <f>MAX(E5:E24)</f>
        <v>51.5</v>
      </c>
      <c r="F28" s="11">
        <f>MAX(F5:F24)</f>
        <v>57</v>
      </c>
      <c r="G28" s="11">
        <f>MAX(G5:G24)</f>
        <v>70</v>
      </c>
      <c r="H28" s="16"/>
      <c r="I28" s="17"/>
    </row>
    <row r="29" spans="1:9" ht="12.75">
      <c r="A29" s="42"/>
      <c r="B29" s="41"/>
      <c r="C29" s="13" t="s">
        <v>13</v>
      </c>
      <c r="D29" s="14">
        <f>COUNTIF(D5:D24,"&lt;&gt;")</f>
        <v>7</v>
      </c>
      <c r="E29" s="14">
        <f>COUNTIF(E5:E24,"&lt;&gt;")</f>
        <v>10</v>
      </c>
      <c r="F29" s="14">
        <f>COUNTIF(F5:F24,"&lt;&gt;")</f>
        <v>9</v>
      </c>
      <c r="G29" s="14">
        <f>COUNTIF(G5:G24,"&lt;&gt;")</f>
        <v>10</v>
      </c>
      <c r="H29" s="18"/>
      <c r="I29" s="17"/>
    </row>
    <row r="30" spans="1:9" ht="12.75">
      <c r="A30" s="42"/>
      <c r="B30" s="40" t="s">
        <v>10</v>
      </c>
      <c r="C30" s="3" t="s">
        <v>3</v>
      </c>
      <c r="D30" s="8" t="s">
        <v>45</v>
      </c>
      <c r="E30" s="8" t="s">
        <v>45</v>
      </c>
      <c r="F30" s="8" t="s">
        <v>45</v>
      </c>
      <c r="G30" s="8" t="s">
        <v>45</v>
      </c>
      <c r="H30" s="19"/>
      <c r="I30" s="17"/>
    </row>
    <row r="31" spans="1:9" ht="12.75">
      <c r="A31" s="42"/>
      <c r="B31" s="40"/>
      <c r="C31" s="3" t="s">
        <v>4</v>
      </c>
      <c r="D31" s="8" t="s">
        <v>46</v>
      </c>
      <c r="E31" s="8" t="s">
        <v>63</v>
      </c>
      <c r="F31" s="8" t="s">
        <v>70</v>
      </c>
      <c r="G31" s="8" t="s">
        <v>79</v>
      </c>
      <c r="H31" s="20"/>
      <c r="I31" s="21"/>
    </row>
    <row r="32" spans="1:9" ht="12.75">
      <c r="A32" s="42"/>
      <c r="B32" s="40"/>
      <c r="C32" s="3" t="s">
        <v>5</v>
      </c>
      <c r="D32" s="8" t="s">
        <v>47</v>
      </c>
      <c r="E32" s="8" t="s">
        <v>62</v>
      </c>
      <c r="F32" s="8" t="s">
        <v>71</v>
      </c>
      <c r="G32" s="8" t="s">
        <v>80</v>
      </c>
      <c r="H32" s="20"/>
      <c r="I32" s="21"/>
    </row>
    <row r="33" spans="1:9" ht="12.75" customHeight="1">
      <c r="A33" s="42"/>
      <c r="B33" s="40"/>
      <c r="C33" s="3" t="s">
        <v>6</v>
      </c>
      <c r="D33" s="8" t="s">
        <v>48</v>
      </c>
      <c r="E33" s="8" t="s">
        <v>46</v>
      </c>
      <c r="F33" s="8" t="s">
        <v>72</v>
      </c>
      <c r="G33" s="8" t="s">
        <v>81</v>
      </c>
      <c r="H33" s="20"/>
      <c r="I33" s="21"/>
    </row>
    <row r="34" spans="1:9" s="7" customFormat="1" ht="12.75" customHeight="1">
      <c r="A34" s="42"/>
      <c r="B34" s="40"/>
      <c r="C34" s="3" t="s">
        <v>7</v>
      </c>
      <c r="D34" s="8" t="s">
        <v>49</v>
      </c>
      <c r="E34" s="8" t="s">
        <v>49</v>
      </c>
      <c r="F34" s="8" t="s">
        <v>73</v>
      </c>
      <c r="G34" s="8" t="s">
        <v>82</v>
      </c>
      <c r="H34" s="20"/>
      <c r="I34" s="21"/>
    </row>
    <row r="35" spans="1:9" s="12" customFormat="1" ht="12.75">
      <c r="A35" s="22"/>
      <c r="B35" s="6"/>
      <c r="C35" s="1"/>
      <c r="D35" s="24"/>
      <c r="E35" s="24"/>
      <c r="F35" s="23"/>
      <c r="G35" s="24"/>
      <c r="H35" s="20"/>
      <c r="I35" s="21"/>
    </row>
    <row r="36" spans="1:9" s="15" customFormat="1" ht="12.75">
      <c r="A36" s="6"/>
      <c r="B36" s="6"/>
      <c r="C36" s="1"/>
      <c r="D36" s="1"/>
      <c r="E36" s="1"/>
      <c r="F36" s="1"/>
      <c r="G36" s="1"/>
      <c r="H36"/>
      <c r="I36" s="12"/>
    </row>
    <row r="37" ht="11.25" customHeight="1"/>
    <row r="39" ht="12.75">
      <c r="J39" s="12"/>
    </row>
  </sheetData>
  <mergeCells count="12">
    <mergeCell ref="A1:I1"/>
    <mergeCell ref="A2:G2"/>
    <mergeCell ref="H2:I2"/>
    <mergeCell ref="H3:H4"/>
    <mergeCell ref="B3:B4"/>
    <mergeCell ref="A3:A4"/>
    <mergeCell ref="D3:G3"/>
    <mergeCell ref="C3:C4"/>
    <mergeCell ref="B30:B34"/>
    <mergeCell ref="B27:B29"/>
    <mergeCell ref="A27:A34"/>
    <mergeCell ref="A25:I2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94" zoomScaleNormal="94" workbookViewId="0" topLeftCell="A1">
      <selection activeCell="K9" sqref="K6:K9"/>
    </sheetView>
  </sheetViews>
  <sheetFormatPr defaultColWidth="9.140625" defaultRowHeight="12.75"/>
  <cols>
    <col min="2" max="2" width="38.8515625" style="39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</cols>
  <sheetData>
    <row r="1" spans="1:11" ht="12.75">
      <c r="A1" s="61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12.75">
      <c r="A2" s="64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6"/>
    </row>
    <row r="3" spans="1:11" ht="12.75" customHeight="1">
      <c r="A3" s="69" t="s">
        <v>0</v>
      </c>
      <c r="B3" s="71" t="s">
        <v>1</v>
      </c>
      <c r="C3" s="77" t="s">
        <v>2</v>
      </c>
      <c r="D3" s="78"/>
      <c r="E3" s="78"/>
      <c r="F3" s="78"/>
      <c r="G3" s="78"/>
      <c r="H3" s="78"/>
      <c r="I3" s="78"/>
      <c r="J3" s="78"/>
      <c r="K3" s="25"/>
    </row>
    <row r="4" spans="1:11" ht="12.75">
      <c r="A4" s="70"/>
      <c r="B4" s="72"/>
      <c r="C4" s="67">
        <v>42744</v>
      </c>
      <c r="D4" s="68"/>
      <c r="E4" s="67">
        <f>C4+7</f>
        <v>42751</v>
      </c>
      <c r="F4" s="68"/>
      <c r="G4" s="67">
        <f>E4+7</f>
        <v>42758</v>
      </c>
      <c r="H4" s="68"/>
      <c r="I4" s="67">
        <f>G4+7</f>
        <v>42765</v>
      </c>
      <c r="J4" s="68"/>
      <c r="K4" s="27" t="s">
        <v>20</v>
      </c>
    </row>
    <row r="5" spans="1:11" ht="12.75">
      <c r="A5" s="26"/>
      <c r="B5" s="37"/>
      <c r="C5" s="28" t="s">
        <v>18</v>
      </c>
      <c r="D5" s="28" t="s">
        <v>19</v>
      </c>
      <c r="E5" s="28" t="s">
        <v>18</v>
      </c>
      <c r="F5" s="28" t="s">
        <v>19</v>
      </c>
      <c r="G5" s="28" t="s">
        <v>18</v>
      </c>
      <c r="H5" s="28" t="s">
        <v>19</v>
      </c>
      <c r="I5" s="28" t="s">
        <v>18</v>
      </c>
      <c r="J5" s="28" t="s">
        <v>19</v>
      </c>
      <c r="K5" s="29" t="s">
        <v>21</v>
      </c>
    </row>
    <row r="6" spans="1:11" ht="12.75" customHeight="1">
      <c r="A6" s="30">
        <v>1</v>
      </c>
      <c r="B6" s="85" t="s">
        <v>41</v>
      </c>
      <c r="C6" s="86">
        <v>3</v>
      </c>
      <c r="D6" s="86"/>
      <c r="E6" s="86">
        <v>2</v>
      </c>
      <c r="F6" s="86"/>
      <c r="G6" s="86">
        <v>3</v>
      </c>
      <c r="H6" s="86"/>
      <c r="I6" s="86"/>
      <c r="J6" s="86"/>
      <c r="K6" s="87">
        <f>SUM(C6:J6)</f>
        <v>8</v>
      </c>
    </row>
    <row r="7" spans="1:11" ht="12.75">
      <c r="A7" s="30">
        <f aca="true" t="shared" si="0" ref="A7:A15">A6+1</f>
        <v>2</v>
      </c>
      <c r="B7" s="36" t="s">
        <v>39</v>
      </c>
      <c r="C7" s="27">
        <v>2</v>
      </c>
      <c r="D7" s="27"/>
      <c r="E7" s="27"/>
      <c r="F7" s="27">
        <v>1</v>
      </c>
      <c r="G7" s="27">
        <v>2</v>
      </c>
      <c r="H7" s="27"/>
      <c r="I7" s="27"/>
      <c r="J7" s="27">
        <v>3</v>
      </c>
      <c r="K7" s="30">
        <f>SUM(C7:J7)</f>
        <v>8</v>
      </c>
    </row>
    <row r="8" spans="1:11" ht="12.75">
      <c r="A8" s="30">
        <f t="shared" si="0"/>
        <v>3</v>
      </c>
      <c r="B8" s="38" t="s">
        <v>35</v>
      </c>
      <c r="C8" s="27"/>
      <c r="D8" s="30">
        <v>3</v>
      </c>
      <c r="E8" s="30"/>
      <c r="F8" s="30"/>
      <c r="G8" s="30">
        <v>1</v>
      </c>
      <c r="H8" s="30">
        <v>2</v>
      </c>
      <c r="I8" s="30"/>
      <c r="J8" s="30">
        <v>2</v>
      </c>
      <c r="K8" s="30">
        <f>SUM(C8:J8)</f>
        <v>8</v>
      </c>
    </row>
    <row r="9" spans="1:11" ht="12" customHeight="1">
      <c r="A9" s="30">
        <f t="shared" si="0"/>
        <v>4</v>
      </c>
      <c r="B9" s="35" t="s">
        <v>59</v>
      </c>
      <c r="C9" s="30"/>
      <c r="D9" s="30"/>
      <c r="E9" s="30">
        <v>1</v>
      </c>
      <c r="F9" s="30">
        <v>2</v>
      </c>
      <c r="G9" s="30"/>
      <c r="H9" s="30"/>
      <c r="I9" s="30">
        <v>3</v>
      </c>
      <c r="J9" s="30">
        <v>2</v>
      </c>
      <c r="K9" s="30">
        <f>SUM(C9:J9)</f>
        <v>8</v>
      </c>
    </row>
    <row r="10" spans="1:11" ht="12.75">
      <c r="A10" s="30">
        <f t="shared" si="0"/>
        <v>5</v>
      </c>
      <c r="B10" s="38" t="s">
        <v>42</v>
      </c>
      <c r="C10" s="27"/>
      <c r="D10" s="27">
        <v>1</v>
      </c>
      <c r="E10" s="27">
        <v>3</v>
      </c>
      <c r="F10" s="27">
        <v>3</v>
      </c>
      <c r="G10" s="27"/>
      <c r="H10" s="27"/>
      <c r="I10" s="27"/>
      <c r="J10" s="27"/>
      <c r="K10" s="30">
        <f>SUM(C10:J10)</f>
        <v>7</v>
      </c>
    </row>
    <row r="11" spans="1:11" ht="12.75">
      <c r="A11" s="30">
        <f t="shared" si="0"/>
        <v>6</v>
      </c>
      <c r="B11" s="36" t="s">
        <v>34</v>
      </c>
      <c r="C11" s="27">
        <v>1</v>
      </c>
      <c r="D11" s="27">
        <v>2</v>
      </c>
      <c r="E11" s="27"/>
      <c r="F11" s="27"/>
      <c r="G11" s="27"/>
      <c r="H11" s="27">
        <v>3</v>
      </c>
      <c r="I11" s="27"/>
      <c r="J11" s="27"/>
      <c r="K11" s="30">
        <f>SUM(C11:J11)</f>
        <v>6</v>
      </c>
    </row>
    <row r="12" spans="1:11" ht="12.75">
      <c r="A12" s="30">
        <f t="shared" si="0"/>
        <v>7</v>
      </c>
      <c r="B12" s="38" t="s">
        <v>58</v>
      </c>
      <c r="C12" s="27"/>
      <c r="D12" s="27"/>
      <c r="E12" s="27"/>
      <c r="F12" s="27">
        <v>2</v>
      </c>
      <c r="G12" s="27"/>
      <c r="H12" s="27">
        <v>1</v>
      </c>
      <c r="I12" s="27"/>
      <c r="J12" s="27"/>
      <c r="K12" s="30">
        <f>SUM(C12:J12)</f>
        <v>3</v>
      </c>
    </row>
    <row r="13" spans="1:11" ht="12.75">
      <c r="A13" s="30">
        <f t="shared" si="0"/>
        <v>8</v>
      </c>
      <c r="B13" s="35" t="s">
        <v>76</v>
      </c>
      <c r="C13" s="27"/>
      <c r="D13" s="30"/>
      <c r="E13" s="30"/>
      <c r="F13" s="30"/>
      <c r="G13" s="30"/>
      <c r="H13" s="30"/>
      <c r="I13" s="30">
        <v>2</v>
      </c>
      <c r="J13" s="30">
        <v>1</v>
      </c>
      <c r="K13" s="30">
        <f>SUM(C13:J13)</f>
        <v>3</v>
      </c>
    </row>
    <row r="14" spans="1:11" ht="12.75">
      <c r="A14" s="30">
        <f t="shared" si="0"/>
        <v>9</v>
      </c>
      <c r="B14" s="35" t="s">
        <v>77</v>
      </c>
      <c r="C14" s="30"/>
      <c r="D14" s="30"/>
      <c r="E14" s="30"/>
      <c r="F14" s="30"/>
      <c r="G14" s="30"/>
      <c r="H14" s="30"/>
      <c r="I14" s="30">
        <v>1</v>
      </c>
      <c r="J14" s="30">
        <v>2</v>
      </c>
      <c r="K14" s="30">
        <f>SUM(C14:J14)</f>
        <v>3</v>
      </c>
    </row>
    <row r="15" spans="1:11" ht="12.75">
      <c r="A15" s="30">
        <f t="shared" si="0"/>
        <v>10</v>
      </c>
      <c r="B15" s="35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2.75" customHeight="1">
      <c r="A16" s="73" t="s">
        <v>22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2.75" customHeight="1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</row>
  </sheetData>
  <mergeCells count="10">
    <mergeCell ref="A16:K17"/>
    <mergeCell ref="C3:J3"/>
    <mergeCell ref="A1:K1"/>
    <mergeCell ref="A2:K2"/>
    <mergeCell ref="G4:H4"/>
    <mergeCell ref="I4:J4"/>
    <mergeCell ref="A3:A4"/>
    <mergeCell ref="B3:B4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="85" zoomScaleNormal="85" workbookViewId="0" topLeftCell="B14">
      <selection activeCell="L32" sqref="L32"/>
    </sheetView>
  </sheetViews>
  <sheetFormatPr defaultColWidth="9.140625" defaultRowHeight="12.75"/>
  <cols>
    <col min="1" max="1" width="36.57421875" style="0" bestFit="1" customWidth="1"/>
    <col min="2" max="2" width="7.8515625" style="0" bestFit="1" customWidth="1"/>
    <col min="4" max="4" width="36.57421875" style="0" bestFit="1" customWidth="1"/>
    <col min="7" max="7" width="28.7109375" style="0" bestFit="1" customWidth="1"/>
    <col min="10" max="10" width="24.140625" style="0" bestFit="1" customWidth="1"/>
  </cols>
  <sheetData>
    <row r="1" spans="1:12" ht="12.75">
      <c r="A1" s="65" t="s">
        <v>28</v>
      </c>
      <c r="B1" s="65"/>
      <c r="C1" s="65"/>
      <c r="D1" s="65"/>
      <c r="E1" s="65"/>
      <c r="F1" s="65"/>
      <c r="G1" s="65" t="s">
        <v>28</v>
      </c>
      <c r="H1" s="65"/>
      <c r="I1" s="65"/>
      <c r="J1" s="65"/>
      <c r="K1" s="65"/>
      <c r="L1" s="65"/>
    </row>
    <row r="2" spans="1:12" ht="12.75">
      <c r="A2" s="84">
        <v>42744</v>
      </c>
      <c r="B2" s="83"/>
      <c r="C2" s="83"/>
      <c r="D2" s="84">
        <v>42744</v>
      </c>
      <c r="E2" s="83"/>
      <c r="F2" s="83"/>
      <c r="G2" s="84">
        <v>42751</v>
      </c>
      <c r="H2" s="83"/>
      <c r="I2" s="83"/>
      <c r="J2" s="84">
        <v>42751</v>
      </c>
      <c r="K2" s="83"/>
      <c r="L2" s="83"/>
    </row>
    <row r="3" spans="1:12" ht="12.75">
      <c r="A3" s="83" t="s">
        <v>18</v>
      </c>
      <c r="B3" s="83"/>
      <c r="C3" s="83"/>
      <c r="D3" s="83" t="s">
        <v>19</v>
      </c>
      <c r="E3" s="83"/>
      <c r="F3" s="83"/>
      <c r="G3" s="83" t="s">
        <v>18</v>
      </c>
      <c r="H3" s="83"/>
      <c r="I3" s="83"/>
      <c r="J3" s="83" t="s">
        <v>19</v>
      </c>
      <c r="K3" s="83"/>
      <c r="L3" s="83"/>
    </row>
    <row r="4" spans="1:12" ht="12.75">
      <c r="A4" s="3" t="s">
        <v>1</v>
      </c>
      <c r="B4" s="3" t="s">
        <v>24</v>
      </c>
      <c r="C4" s="3" t="s">
        <v>25</v>
      </c>
      <c r="D4" s="3" t="s">
        <v>1</v>
      </c>
      <c r="E4" s="3" t="s">
        <v>24</v>
      </c>
      <c r="F4" s="3" t="s">
        <v>25</v>
      </c>
      <c r="G4" s="3" t="s">
        <v>1</v>
      </c>
      <c r="H4" s="3" t="s">
        <v>24</v>
      </c>
      <c r="I4" s="3" t="s">
        <v>25</v>
      </c>
      <c r="J4" s="3" t="s">
        <v>1</v>
      </c>
      <c r="K4" s="3" t="s">
        <v>24</v>
      </c>
      <c r="L4" s="3" t="s">
        <v>25</v>
      </c>
    </row>
    <row r="5" spans="1:12" ht="12.75">
      <c r="A5" s="34" t="s">
        <v>41</v>
      </c>
      <c r="B5" s="34">
        <v>87</v>
      </c>
      <c r="C5" s="36">
        <f aca="true" t="shared" si="0" ref="C5:C11">ABS(90-B5)</f>
        <v>3</v>
      </c>
      <c r="D5" s="36" t="s">
        <v>35</v>
      </c>
      <c r="E5" s="34">
        <v>17</v>
      </c>
      <c r="F5" s="36">
        <f aca="true" t="shared" si="1" ref="F5:F11">ABS(18-E5)</f>
        <v>1</v>
      </c>
      <c r="G5" s="36" t="s">
        <v>54</v>
      </c>
      <c r="H5" s="36">
        <v>1857</v>
      </c>
      <c r="I5" s="36">
        <f aca="true" t="shared" si="2" ref="I5:I14">ABS(1857-H5)</f>
        <v>0</v>
      </c>
      <c r="J5" s="36" t="s">
        <v>54</v>
      </c>
      <c r="K5" s="36">
        <v>14</v>
      </c>
      <c r="L5" s="36">
        <f aca="true" t="shared" si="3" ref="L5:L14">ABS(14-K5)</f>
        <v>0</v>
      </c>
    </row>
    <row r="6" spans="1:12" ht="12.75">
      <c r="A6" s="36" t="s">
        <v>39</v>
      </c>
      <c r="B6" s="36">
        <v>86</v>
      </c>
      <c r="C6" s="36">
        <f t="shared" si="0"/>
        <v>4</v>
      </c>
      <c r="D6" s="36" t="s">
        <v>34</v>
      </c>
      <c r="E6" s="36">
        <v>15</v>
      </c>
      <c r="F6" s="36">
        <f t="shared" si="1"/>
        <v>3</v>
      </c>
      <c r="G6" s="34" t="s">
        <v>41</v>
      </c>
      <c r="H6" s="34">
        <v>1863</v>
      </c>
      <c r="I6" s="36">
        <f t="shared" si="2"/>
        <v>6</v>
      </c>
      <c r="J6" s="34" t="s">
        <v>53</v>
      </c>
      <c r="K6" s="34">
        <v>13</v>
      </c>
      <c r="L6" s="36">
        <f t="shared" si="3"/>
        <v>1</v>
      </c>
    </row>
    <row r="7" spans="1:12" ht="12.75">
      <c r="A7" s="36" t="s">
        <v>34</v>
      </c>
      <c r="B7" s="36">
        <v>85</v>
      </c>
      <c r="C7" s="36">
        <f t="shared" si="0"/>
        <v>5</v>
      </c>
      <c r="D7" s="36" t="s">
        <v>40</v>
      </c>
      <c r="E7" s="36">
        <v>24</v>
      </c>
      <c r="F7" s="36">
        <f t="shared" si="1"/>
        <v>6</v>
      </c>
      <c r="G7" s="36" t="s">
        <v>33</v>
      </c>
      <c r="H7" s="36">
        <v>1864</v>
      </c>
      <c r="I7" s="36">
        <f t="shared" si="2"/>
        <v>7</v>
      </c>
      <c r="J7" s="36" t="s">
        <v>33</v>
      </c>
      <c r="K7" s="36">
        <v>15</v>
      </c>
      <c r="L7" s="36">
        <f t="shared" si="3"/>
        <v>1</v>
      </c>
    </row>
    <row r="8" spans="1:12" ht="12.75">
      <c r="A8" s="36" t="s">
        <v>35</v>
      </c>
      <c r="B8" s="36">
        <v>81</v>
      </c>
      <c r="C8" s="36">
        <f t="shared" si="0"/>
        <v>9</v>
      </c>
      <c r="D8" s="36" t="s">
        <v>39</v>
      </c>
      <c r="E8" s="36">
        <v>10</v>
      </c>
      <c r="F8" s="36">
        <f t="shared" si="1"/>
        <v>8</v>
      </c>
      <c r="G8" s="36" t="s">
        <v>34</v>
      </c>
      <c r="H8" s="36">
        <v>1875</v>
      </c>
      <c r="I8" s="36">
        <f t="shared" si="2"/>
        <v>18</v>
      </c>
      <c r="J8" s="36" t="s">
        <v>39</v>
      </c>
      <c r="K8" s="36">
        <v>12</v>
      </c>
      <c r="L8" s="36">
        <f t="shared" si="3"/>
        <v>2</v>
      </c>
    </row>
    <row r="9" spans="1:12" ht="12.75">
      <c r="A9" s="36" t="s">
        <v>33</v>
      </c>
      <c r="B9" s="36">
        <v>67</v>
      </c>
      <c r="C9" s="36">
        <f t="shared" si="0"/>
        <v>23</v>
      </c>
      <c r="D9" s="36" t="s">
        <v>32</v>
      </c>
      <c r="E9" s="36">
        <v>5</v>
      </c>
      <c r="F9" s="36">
        <f t="shared" si="1"/>
        <v>13</v>
      </c>
      <c r="G9" s="36" t="s">
        <v>39</v>
      </c>
      <c r="H9" s="36">
        <v>1881</v>
      </c>
      <c r="I9" s="36">
        <f t="shared" si="2"/>
        <v>24</v>
      </c>
      <c r="J9" s="36" t="s">
        <v>35</v>
      </c>
      <c r="K9" s="36">
        <v>17</v>
      </c>
      <c r="L9" s="36">
        <f t="shared" si="3"/>
        <v>3</v>
      </c>
    </row>
    <row r="10" spans="1:12" ht="13.5" customHeight="1">
      <c r="A10" s="36" t="s">
        <v>40</v>
      </c>
      <c r="B10" s="36">
        <v>35</v>
      </c>
      <c r="C10" s="36">
        <f t="shared" si="0"/>
        <v>55</v>
      </c>
      <c r="D10" s="36" t="s">
        <v>33</v>
      </c>
      <c r="E10" s="36">
        <v>37</v>
      </c>
      <c r="F10" s="36">
        <f t="shared" si="1"/>
        <v>19</v>
      </c>
      <c r="G10" s="34" t="s">
        <v>53</v>
      </c>
      <c r="H10" s="34">
        <v>1821</v>
      </c>
      <c r="I10" s="36">
        <f t="shared" si="2"/>
        <v>36</v>
      </c>
      <c r="J10" s="36" t="s">
        <v>32</v>
      </c>
      <c r="K10" s="36">
        <v>10</v>
      </c>
      <c r="L10" s="36">
        <f t="shared" si="3"/>
        <v>4</v>
      </c>
    </row>
    <row r="11" spans="1:12" ht="12.75" customHeight="1">
      <c r="A11" s="36" t="s">
        <v>32</v>
      </c>
      <c r="B11" s="36">
        <v>35</v>
      </c>
      <c r="C11" s="36">
        <f t="shared" si="0"/>
        <v>55</v>
      </c>
      <c r="D11" s="34" t="s">
        <v>41</v>
      </c>
      <c r="E11" s="36">
        <v>42</v>
      </c>
      <c r="F11" s="36">
        <f t="shared" si="1"/>
        <v>24</v>
      </c>
      <c r="G11" s="36" t="s">
        <v>51</v>
      </c>
      <c r="H11" s="36">
        <v>1895</v>
      </c>
      <c r="I11" s="36">
        <f t="shared" si="2"/>
        <v>38</v>
      </c>
      <c r="J11" s="36" t="s">
        <v>34</v>
      </c>
      <c r="K11" s="36">
        <v>10</v>
      </c>
      <c r="L11" s="36">
        <f t="shared" si="3"/>
        <v>4</v>
      </c>
    </row>
    <row r="12" spans="1:12" ht="12.75" customHeight="1">
      <c r="A12" s="36"/>
      <c r="B12" s="36"/>
      <c r="C12" s="36"/>
      <c r="D12" s="36"/>
      <c r="E12" s="36"/>
      <c r="F12" s="36"/>
      <c r="G12" s="36" t="s">
        <v>52</v>
      </c>
      <c r="H12" s="36">
        <v>1910</v>
      </c>
      <c r="I12" s="36">
        <f t="shared" si="2"/>
        <v>53</v>
      </c>
      <c r="J12" s="34" t="s">
        <v>41</v>
      </c>
      <c r="K12" s="36">
        <v>20</v>
      </c>
      <c r="L12" s="36">
        <f t="shared" si="3"/>
        <v>6</v>
      </c>
    </row>
    <row r="13" spans="1:12" ht="12.75" customHeight="1">
      <c r="A13" s="36"/>
      <c r="B13" s="36"/>
      <c r="C13" s="36"/>
      <c r="D13" s="36"/>
      <c r="E13" s="34"/>
      <c r="F13" s="36"/>
      <c r="G13" s="36" t="s">
        <v>32</v>
      </c>
      <c r="H13" s="36">
        <v>1920</v>
      </c>
      <c r="I13" s="36">
        <f t="shared" si="2"/>
        <v>63</v>
      </c>
      <c r="J13" s="36" t="s">
        <v>52</v>
      </c>
      <c r="K13" s="34">
        <v>23</v>
      </c>
      <c r="L13" s="36">
        <f t="shared" si="3"/>
        <v>9</v>
      </c>
    </row>
    <row r="14" spans="1:12" ht="12.75" customHeight="1">
      <c r="A14" s="34"/>
      <c r="B14" s="34"/>
      <c r="C14" s="36"/>
      <c r="D14" s="36"/>
      <c r="E14" s="36"/>
      <c r="F14" s="36"/>
      <c r="G14" s="36" t="s">
        <v>35</v>
      </c>
      <c r="H14" s="36">
        <v>1926</v>
      </c>
      <c r="I14" s="36">
        <f t="shared" si="2"/>
        <v>69</v>
      </c>
      <c r="J14" s="36" t="s">
        <v>51</v>
      </c>
      <c r="K14" s="36">
        <v>70</v>
      </c>
      <c r="L14" s="36">
        <f t="shared" si="3"/>
        <v>56</v>
      </c>
    </row>
    <row r="15" spans="1:12" ht="12.75" customHeight="1">
      <c r="A15" s="34"/>
      <c r="B15" s="34"/>
      <c r="C15" s="36"/>
      <c r="D15" s="36"/>
      <c r="E15" s="36"/>
      <c r="F15" s="36"/>
      <c r="G15" s="34"/>
      <c r="H15" s="34"/>
      <c r="I15" s="36"/>
      <c r="J15" s="36"/>
      <c r="K15" s="36"/>
      <c r="L15" s="36"/>
    </row>
    <row r="16" spans="1:12" ht="12.75">
      <c r="A16" s="83"/>
      <c r="B16" s="83"/>
      <c r="C16" s="3" t="s">
        <v>24</v>
      </c>
      <c r="D16" s="83" t="s">
        <v>26</v>
      </c>
      <c r="E16" s="83"/>
      <c r="F16" s="3" t="s">
        <v>24</v>
      </c>
      <c r="G16" s="83"/>
      <c r="H16" s="83"/>
      <c r="I16" s="3" t="s">
        <v>24</v>
      </c>
      <c r="J16" s="83" t="s">
        <v>26</v>
      </c>
      <c r="K16" s="83"/>
      <c r="L16" s="3" t="s">
        <v>24</v>
      </c>
    </row>
    <row r="17" spans="1:12" ht="12.75" customHeight="1">
      <c r="A17" s="79" t="s">
        <v>38</v>
      </c>
      <c r="B17" s="79"/>
      <c r="C17" s="79">
        <v>10</v>
      </c>
      <c r="D17" s="79" t="s">
        <v>37</v>
      </c>
      <c r="E17" s="79"/>
      <c r="F17" s="79">
        <v>7</v>
      </c>
      <c r="G17" s="79" t="s">
        <v>55</v>
      </c>
      <c r="H17" s="79"/>
      <c r="I17" s="79">
        <v>1857</v>
      </c>
      <c r="J17" s="79" t="s">
        <v>37</v>
      </c>
      <c r="K17" s="79"/>
      <c r="L17" s="79">
        <v>7</v>
      </c>
    </row>
    <row r="18" spans="1:12" ht="12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ht="12.7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1:12" ht="12.7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12" ht="12.7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2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1:12" ht="12.75">
      <c r="A23" s="80" t="s">
        <v>27</v>
      </c>
      <c r="B23" s="81"/>
      <c r="C23" s="81"/>
      <c r="D23" s="81"/>
      <c r="E23" s="81"/>
      <c r="F23" s="82"/>
      <c r="G23" s="80" t="s">
        <v>27</v>
      </c>
      <c r="H23" s="81"/>
      <c r="I23" s="81"/>
      <c r="J23" s="81"/>
      <c r="K23" s="81"/>
      <c r="L23" s="82"/>
    </row>
    <row r="24" spans="1:12" ht="12.75">
      <c r="A24" s="60" t="s">
        <v>30</v>
      </c>
      <c r="B24" s="60"/>
      <c r="C24" s="60"/>
      <c r="D24" s="60" t="s">
        <v>31</v>
      </c>
      <c r="E24" s="60"/>
      <c r="F24" s="60"/>
      <c r="G24" s="60" t="s">
        <v>30</v>
      </c>
      <c r="H24" s="60"/>
      <c r="I24" s="60"/>
      <c r="J24" s="60" t="s">
        <v>31</v>
      </c>
      <c r="K24" s="60"/>
      <c r="L24" s="60"/>
    </row>
    <row r="25" spans="1:12" ht="12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2.75">
      <c r="A26" s="60" t="s">
        <v>43</v>
      </c>
      <c r="B26" s="60"/>
      <c r="C26" s="60"/>
      <c r="D26" s="40" t="s">
        <v>44</v>
      </c>
      <c r="E26" s="60"/>
      <c r="F26" s="60"/>
      <c r="G26" s="60" t="s">
        <v>56</v>
      </c>
      <c r="H26" s="60"/>
      <c r="I26" s="60"/>
      <c r="J26" s="40" t="s">
        <v>57</v>
      </c>
      <c r="K26" s="60"/>
      <c r="L26" s="60"/>
    </row>
    <row r="27" spans="1:12" ht="12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12.75">
      <c r="A28" s="65" t="s">
        <v>28</v>
      </c>
      <c r="B28" s="65"/>
      <c r="C28" s="65"/>
      <c r="D28" s="65"/>
      <c r="E28" s="65"/>
      <c r="F28" s="65"/>
      <c r="G28" s="65" t="s">
        <v>28</v>
      </c>
      <c r="H28" s="65"/>
      <c r="I28" s="65"/>
      <c r="J28" s="65"/>
      <c r="K28" s="65"/>
      <c r="L28" s="65"/>
    </row>
    <row r="29" spans="1:12" ht="12.75">
      <c r="A29" s="84">
        <v>42758</v>
      </c>
      <c r="B29" s="83"/>
      <c r="C29" s="83"/>
      <c r="D29" s="84">
        <v>42758</v>
      </c>
      <c r="E29" s="83"/>
      <c r="F29" s="83"/>
      <c r="G29" s="84">
        <v>42758</v>
      </c>
      <c r="H29" s="83"/>
      <c r="I29" s="83"/>
      <c r="J29" s="84">
        <v>42758</v>
      </c>
      <c r="K29" s="83"/>
      <c r="L29" s="83"/>
    </row>
    <row r="30" spans="1:12" ht="12.75">
      <c r="A30" s="83" t="s">
        <v>18</v>
      </c>
      <c r="B30" s="83"/>
      <c r="C30" s="83"/>
      <c r="D30" s="83" t="s">
        <v>19</v>
      </c>
      <c r="E30" s="83"/>
      <c r="F30" s="83"/>
      <c r="G30" s="83" t="s">
        <v>18</v>
      </c>
      <c r="H30" s="83"/>
      <c r="I30" s="83"/>
      <c r="J30" s="83" t="s">
        <v>19</v>
      </c>
      <c r="K30" s="83"/>
      <c r="L30" s="83"/>
    </row>
    <row r="31" spans="1:12" ht="12.75">
      <c r="A31" s="3" t="s">
        <v>1</v>
      </c>
      <c r="B31" s="3" t="s">
        <v>24</v>
      </c>
      <c r="C31" s="3" t="s">
        <v>25</v>
      </c>
      <c r="D31" s="3" t="s">
        <v>1</v>
      </c>
      <c r="E31" s="3" t="s">
        <v>24</v>
      </c>
      <c r="F31" s="3" t="s">
        <v>25</v>
      </c>
      <c r="G31" s="3" t="s">
        <v>1</v>
      </c>
      <c r="H31" s="3" t="s">
        <v>24</v>
      </c>
      <c r="I31" s="3" t="s">
        <v>25</v>
      </c>
      <c r="J31" s="3" t="s">
        <v>1</v>
      </c>
      <c r="K31" s="3" t="s">
        <v>24</v>
      </c>
      <c r="L31" s="3" t="s">
        <v>25</v>
      </c>
    </row>
    <row r="32" spans="1:12" ht="12.75">
      <c r="A32" s="34" t="s">
        <v>41</v>
      </c>
      <c r="B32" s="34">
        <v>12</v>
      </c>
      <c r="C32" s="36">
        <f aca="true" t="shared" si="4" ref="C32:C40">ABS(12-B32)</f>
        <v>0</v>
      </c>
      <c r="D32" s="36" t="s">
        <v>34</v>
      </c>
      <c r="E32" s="36">
        <v>3500</v>
      </c>
      <c r="F32" s="36">
        <f aca="true" t="shared" si="5" ref="F32:F40">ABS(3407-E32)</f>
        <v>93</v>
      </c>
      <c r="G32" s="36" t="s">
        <v>33</v>
      </c>
      <c r="H32" s="36">
        <v>171</v>
      </c>
      <c r="I32" s="36">
        <f>ABS(165-H32)</f>
        <v>6</v>
      </c>
      <c r="J32" s="36" t="s">
        <v>39</v>
      </c>
      <c r="K32" s="34">
        <v>12</v>
      </c>
      <c r="L32" s="36">
        <f>ABS(12-K32)</f>
        <v>0</v>
      </c>
    </row>
    <row r="33" spans="1:12" ht="12.75">
      <c r="A33" s="36" t="s">
        <v>39</v>
      </c>
      <c r="B33" s="36">
        <v>13</v>
      </c>
      <c r="C33" s="36">
        <f t="shared" si="4"/>
        <v>1</v>
      </c>
      <c r="D33" s="36" t="s">
        <v>35</v>
      </c>
      <c r="E33" s="36">
        <v>3652</v>
      </c>
      <c r="F33" s="36">
        <f t="shared" si="5"/>
        <v>245</v>
      </c>
      <c r="G33" s="36" t="s">
        <v>76</v>
      </c>
      <c r="H33" s="36">
        <v>146</v>
      </c>
      <c r="I33" s="36">
        <f>ABS(165-H33)</f>
        <v>19</v>
      </c>
      <c r="J33" s="36" t="s">
        <v>33</v>
      </c>
      <c r="K33" s="36">
        <v>9</v>
      </c>
      <c r="L33" s="36">
        <f>ABS(12-K33)</f>
        <v>3</v>
      </c>
    </row>
    <row r="34" spans="1:12" ht="12.75">
      <c r="A34" s="36" t="s">
        <v>35</v>
      </c>
      <c r="B34" s="36">
        <v>14</v>
      </c>
      <c r="C34" s="36">
        <f t="shared" si="4"/>
        <v>2</v>
      </c>
      <c r="D34" s="34" t="s">
        <v>53</v>
      </c>
      <c r="E34" s="36">
        <v>3000</v>
      </c>
      <c r="F34" s="36">
        <f t="shared" si="5"/>
        <v>407</v>
      </c>
      <c r="G34" s="36" t="s">
        <v>75</v>
      </c>
      <c r="H34" s="36">
        <v>142</v>
      </c>
      <c r="I34" s="36">
        <f>ABS(165-H34)</f>
        <v>23</v>
      </c>
      <c r="J34" s="36" t="s">
        <v>75</v>
      </c>
      <c r="K34" s="36">
        <v>9</v>
      </c>
      <c r="L34" s="36">
        <f>ABS(12-K34)</f>
        <v>3</v>
      </c>
    </row>
    <row r="35" spans="1:12" ht="12.75">
      <c r="A35" s="36" t="s">
        <v>33</v>
      </c>
      <c r="B35" s="36">
        <v>16</v>
      </c>
      <c r="C35" s="36">
        <f t="shared" si="4"/>
        <v>4</v>
      </c>
      <c r="D35" s="36" t="s">
        <v>39</v>
      </c>
      <c r="E35" s="34">
        <v>3875</v>
      </c>
      <c r="F35" s="36">
        <f t="shared" si="5"/>
        <v>468</v>
      </c>
      <c r="G35" s="34" t="s">
        <v>41</v>
      </c>
      <c r="H35" s="34">
        <v>137</v>
      </c>
      <c r="I35" s="36">
        <f>ABS(165-H35)</f>
        <v>28</v>
      </c>
      <c r="J35" s="36" t="s">
        <v>34</v>
      </c>
      <c r="K35" s="36">
        <v>9</v>
      </c>
      <c r="L35" s="36">
        <f>ABS(12-K35)</f>
        <v>3</v>
      </c>
    </row>
    <row r="36" spans="1:12" ht="12.75">
      <c r="A36" s="36" t="s">
        <v>34</v>
      </c>
      <c r="B36" s="36">
        <v>16</v>
      </c>
      <c r="C36" s="36">
        <f t="shared" si="4"/>
        <v>4</v>
      </c>
      <c r="D36" s="36" t="s">
        <v>32</v>
      </c>
      <c r="E36" s="34">
        <v>3999</v>
      </c>
      <c r="F36" s="36">
        <f t="shared" si="5"/>
        <v>592</v>
      </c>
      <c r="G36" s="36" t="s">
        <v>39</v>
      </c>
      <c r="H36" s="36">
        <v>133</v>
      </c>
      <c r="I36" s="36">
        <f>ABS(165-H36)</f>
        <v>32</v>
      </c>
      <c r="J36" s="36" t="s">
        <v>76</v>
      </c>
      <c r="K36" s="36">
        <v>7</v>
      </c>
      <c r="L36" s="36">
        <f>ABS(12-K36)</f>
        <v>5</v>
      </c>
    </row>
    <row r="37" spans="1:12" ht="12.75">
      <c r="A37" s="34" t="s">
        <v>53</v>
      </c>
      <c r="B37" s="34">
        <v>16</v>
      </c>
      <c r="C37" s="36">
        <f t="shared" si="4"/>
        <v>4</v>
      </c>
      <c r="D37" s="36" t="s">
        <v>65</v>
      </c>
      <c r="E37" s="36">
        <v>2446</v>
      </c>
      <c r="F37" s="36">
        <f t="shared" si="5"/>
        <v>961</v>
      </c>
      <c r="G37" s="36" t="s">
        <v>32</v>
      </c>
      <c r="H37" s="36">
        <v>130</v>
      </c>
      <c r="I37" s="36">
        <f>ABS(165-H37)</f>
        <v>35</v>
      </c>
      <c r="J37" s="34" t="s">
        <v>41</v>
      </c>
      <c r="K37" s="34">
        <v>6</v>
      </c>
      <c r="L37" s="36">
        <f>ABS(12-K37)</f>
        <v>6</v>
      </c>
    </row>
    <row r="38" spans="1:12" ht="12.75">
      <c r="A38" s="36" t="s">
        <v>65</v>
      </c>
      <c r="B38" s="36">
        <v>16</v>
      </c>
      <c r="C38" s="36">
        <f t="shared" si="4"/>
        <v>4</v>
      </c>
      <c r="D38" s="34" t="s">
        <v>41</v>
      </c>
      <c r="E38" s="36">
        <v>2123</v>
      </c>
      <c r="F38" s="36">
        <f t="shared" si="5"/>
        <v>1284</v>
      </c>
      <c r="G38" s="34" t="s">
        <v>54</v>
      </c>
      <c r="H38" s="34">
        <v>94</v>
      </c>
      <c r="I38" s="36">
        <f>ABS(165-H38)</f>
        <v>71</v>
      </c>
      <c r="J38" s="34" t="s">
        <v>54</v>
      </c>
      <c r="K38" s="36">
        <v>5</v>
      </c>
      <c r="L38" s="36">
        <f>ABS(12-K38)</f>
        <v>7</v>
      </c>
    </row>
    <row r="39" spans="1:12" ht="12.75">
      <c r="A39" s="34" t="s">
        <v>64</v>
      </c>
      <c r="B39" s="34">
        <v>16</v>
      </c>
      <c r="C39" s="36">
        <f t="shared" si="4"/>
        <v>4</v>
      </c>
      <c r="D39" s="34" t="s">
        <v>64</v>
      </c>
      <c r="E39" s="36">
        <v>5427</v>
      </c>
      <c r="F39" s="36">
        <f t="shared" si="5"/>
        <v>2020</v>
      </c>
      <c r="G39" s="34" t="s">
        <v>53</v>
      </c>
      <c r="H39" s="34">
        <v>89</v>
      </c>
      <c r="I39" s="36">
        <f>ABS(165-H39)</f>
        <v>76</v>
      </c>
      <c r="J39" s="34" t="s">
        <v>53</v>
      </c>
      <c r="K39" s="36">
        <v>5</v>
      </c>
      <c r="L39" s="36">
        <f>ABS(12-K39)</f>
        <v>7</v>
      </c>
    </row>
    <row r="40" spans="1:12" ht="12.75" customHeight="1">
      <c r="A40" s="36" t="s">
        <v>32</v>
      </c>
      <c r="B40" s="36">
        <v>17</v>
      </c>
      <c r="C40" s="36">
        <f t="shared" si="4"/>
        <v>5</v>
      </c>
      <c r="D40" s="36" t="s">
        <v>33</v>
      </c>
      <c r="E40" s="36">
        <v>6250</v>
      </c>
      <c r="F40" s="36">
        <f t="shared" si="5"/>
        <v>2843</v>
      </c>
      <c r="G40" s="36" t="s">
        <v>34</v>
      </c>
      <c r="H40" s="36">
        <v>80</v>
      </c>
      <c r="I40" s="36">
        <f>ABS(165-H40)</f>
        <v>85</v>
      </c>
      <c r="J40" s="36" t="s">
        <v>35</v>
      </c>
      <c r="K40" s="36">
        <v>3</v>
      </c>
      <c r="L40" s="36">
        <f>ABS(12-K40)</f>
        <v>9</v>
      </c>
    </row>
    <row r="41" spans="1:12" ht="12.75">
      <c r="A41" s="36"/>
      <c r="B41" s="36"/>
      <c r="C41" s="36"/>
      <c r="D41" s="36"/>
      <c r="E41" s="36"/>
      <c r="F41" s="36"/>
      <c r="G41" s="36" t="s">
        <v>35</v>
      </c>
      <c r="H41" s="36">
        <v>72</v>
      </c>
      <c r="I41" s="36">
        <f>ABS(165-H41)</f>
        <v>93</v>
      </c>
      <c r="J41" s="36" t="s">
        <v>32</v>
      </c>
      <c r="K41" s="36">
        <v>26</v>
      </c>
      <c r="L41" s="36">
        <f>ABS(12-K41)</f>
        <v>14</v>
      </c>
    </row>
    <row r="42" spans="1:1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t="12.75" customHeight="1">
      <c r="A43" s="83"/>
      <c r="B43" s="83"/>
      <c r="C43" s="3" t="s">
        <v>24</v>
      </c>
      <c r="D43" s="83" t="s">
        <v>26</v>
      </c>
      <c r="E43" s="83"/>
      <c r="F43" s="3" t="s">
        <v>24</v>
      </c>
      <c r="G43" s="83"/>
      <c r="H43" s="83"/>
      <c r="I43" s="3" t="s">
        <v>24</v>
      </c>
      <c r="J43" s="83" t="s">
        <v>26</v>
      </c>
      <c r="K43" s="83"/>
      <c r="L43" s="3" t="s">
        <v>24</v>
      </c>
    </row>
    <row r="44" spans="1:12" ht="12.75">
      <c r="A44" s="79" t="s">
        <v>55</v>
      </c>
      <c r="B44" s="79"/>
      <c r="C44" s="79">
        <v>1857</v>
      </c>
      <c r="D44" s="79" t="s">
        <v>37</v>
      </c>
      <c r="E44" s="79"/>
      <c r="F44" s="79">
        <v>7</v>
      </c>
      <c r="G44" s="79" t="s">
        <v>55</v>
      </c>
      <c r="H44" s="79"/>
      <c r="I44" s="79">
        <v>1857</v>
      </c>
      <c r="J44" s="79" t="s">
        <v>37</v>
      </c>
      <c r="K44" s="79"/>
      <c r="L44" s="79">
        <v>7</v>
      </c>
    </row>
    <row r="45" spans="1:12" ht="12.7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1:12" ht="12.7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1:12" ht="12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1:12" ht="12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1:12" ht="12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1:12" ht="12.75">
      <c r="A50" s="80" t="s">
        <v>27</v>
      </c>
      <c r="B50" s="81"/>
      <c r="C50" s="81"/>
      <c r="D50" s="81"/>
      <c r="E50" s="81"/>
      <c r="F50" s="82"/>
      <c r="G50" s="80" t="s">
        <v>27</v>
      </c>
      <c r="H50" s="81"/>
      <c r="I50" s="81"/>
      <c r="J50" s="81"/>
      <c r="K50" s="81"/>
      <c r="L50" s="82"/>
    </row>
    <row r="51" spans="1:12" ht="12.75">
      <c r="A51" s="60" t="s">
        <v>30</v>
      </c>
      <c r="B51" s="60"/>
      <c r="C51" s="60"/>
      <c r="D51" s="60" t="s">
        <v>31</v>
      </c>
      <c r="E51" s="60"/>
      <c r="F51" s="60"/>
      <c r="G51" s="60" t="s">
        <v>30</v>
      </c>
      <c r="H51" s="60"/>
      <c r="I51" s="60"/>
      <c r="J51" s="60" t="s">
        <v>31</v>
      </c>
      <c r="K51" s="60"/>
      <c r="L51" s="60"/>
    </row>
    <row r="52" spans="1:12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1:12" ht="12.75">
      <c r="A53" s="60" t="s">
        <v>67</v>
      </c>
      <c r="B53" s="60"/>
      <c r="C53" s="60"/>
      <c r="D53" s="40" t="s">
        <v>66</v>
      </c>
      <c r="E53" s="60"/>
      <c r="F53" s="60"/>
      <c r="G53" s="60" t="s">
        <v>83</v>
      </c>
      <c r="H53" s="60"/>
      <c r="I53" s="60"/>
      <c r="J53" s="40" t="s">
        <v>84</v>
      </c>
      <c r="K53" s="60"/>
      <c r="L53" s="60"/>
    </row>
    <row r="54" spans="1:12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12" ht="12.75">
      <c r="A55" s="65" t="s">
        <v>28</v>
      </c>
      <c r="B55" s="65"/>
      <c r="C55" s="65"/>
      <c r="D55" s="65"/>
      <c r="E55" s="65"/>
      <c r="F55" s="65"/>
      <c r="G55" s="65" t="s">
        <v>28</v>
      </c>
      <c r="H55" s="65"/>
      <c r="I55" s="65"/>
      <c r="J55" s="65"/>
      <c r="K55" s="65"/>
      <c r="L55" s="65"/>
    </row>
    <row r="74" ht="12.75" customHeight="1"/>
    <row r="80" ht="12.75" customHeight="1"/>
    <row r="114" ht="12.75" customHeight="1"/>
  </sheetData>
  <mergeCells count="66">
    <mergeCell ref="G53:I54"/>
    <mergeCell ref="J53:L54"/>
    <mergeCell ref="G55:L55"/>
    <mergeCell ref="L44:L49"/>
    <mergeCell ref="G50:L50"/>
    <mergeCell ref="G51:I52"/>
    <mergeCell ref="J51:L52"/>
    <mergeCell ref="G43:H43"/>
    <mergeCell ref="J43:K43"/>
    <mergeCell ref="G44:H49"/>
    <mergeCell ref="I44:I49"/>
    <mergeCell ref="J44:K49"/>
    <mergeCell ref="G29:I29"/>
    <mergeCell ref="J29:L29"/>
    <mergeCell ref="G30:I30"/>
    <mergeCell ref="J30:L30"/>
    <mergeCell ref="A28:F28"/>
    <mergeCell ref="A26:C27"/>
    <mergeCell ref="D26:F27"/>
    <mergeCell ref="D3:F3"/>
    <mergeCell ref="A23:F23"/>
    <mergeCell ref="A24:C25"/>
    <mergeCell ref="D24:F25"/>
    <mergeCell ref="A1:F1"/>
    <mergeCell ref="F17:F22"/>
    <mergeCell ref="A16:B16"/>
    <mergeCell ref="A17:B22"/>
    <mergeCell ref="C17:C22"/>
    <mergeCell ref="D16:E16"/>
    <mergeCell ref="D17:E22"/>
    <mergeCell ref="A2:C2"/>
    <mergeCell ref="A3:C3"/>
    <mergeCell ref="D2:F2"/>
    <mergeCell ref="G1:L1"/>
    <mergeCell ref="G2:I2"/>
    <mergeCell ref="J2:L2"/>
    <mergeCell ref="G3:I3"/>
    <mergeCell ref="J3:L3"/>
    <mergeCell ref="G16:H16"/>
    <mergeCell ref="J16:K16"/>
    <mergeCell ref="G17:H22"/>
    <mergeCell ref="I17:I22"/>
    <mergeCell ref="J17:K22"/>
    <mergeCell ref="G26:I27"/>
    <mergeCell ref="J26:L27"/>
    <mergeCell ref="G28:L28"/>
    <mergeCell ref="L17:L22"/>
    <mergeCell ref="G23:L23"/>
    <mergeCell ref="G24:I25"/>
    <mergeCell ref="J24:L25"/>
    <mergeCell ref="A29:C29"/>
    <mergeCell ref="D29:F29"/>
    <mergeCell ref="A30:C30"/>
    <mergeCell ref="D30:F30"/>
    <mergeCell ref="A43:B43"/>
    <mergeCell ref="D43:E43"/>
    <mergeCell ref="A44:B49"/>
    <mergeCell ref="C44:C49"/>
    <mergeCell ref="D44:E49"/>
    <mergeCell ref="A53:C54"/>
    <mergeCell ref="D53:F54"/>
    <mergeCell ref="A55:F55"/>
    <mergeCell ref="F44:F49"/>
    <mergeCell ref="A50:F50"/>
    <mergeCell ref="A51:C52"/>
    <mergeCell ref="D51:F5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2017-01-30T21:31:10Z</dcterms:modified>
  <cp:category/>
  <cp:version/>
  <cp:contentType/>
  <cp:contentStatus/>
</cp:coreProperties>
</file>