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<sst xmlns="http://schemas.openxmlformats.org/spreadsheetml/2006/main" count="148" uniqueCount="71">
  <si>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</si>
  <si>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</si>
  <si>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</si>
  <si>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</si>
  <si>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</si>
  <si>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</si>
  <si>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</si>
  <si>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</si>
  <si>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</si>
  <si>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</si>
  <si>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</si>
  <si>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</si>
  <si>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</si>
  <si>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</si>
  <si>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</si>
  <si>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</si>
  <si>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</si>
  <si>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</si>
  <si>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</si>
  <si>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</si>
  <si>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</si>
  <si>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</si>
  <si>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</si>
  <si>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</si>
  <si>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</si>
  <si>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</si>
  <si>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</si>
  <si>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</si>
  <si>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</si>
  <si>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Week Number: #1</t>
  </si>
  <si>
    <t>Wipe out High</t>
  </si>
  <si>
    <t>Wipe Out Low</t>
  </si>
  <si>
    <t>PSW'S</t>
  </si>
  <si>
    <t>PICK N MIX</t>
  </si>
  <si>
    <t>TEAM BOSLEY</t>
  </si>
  <si>
    <t>MURDER DUCKS</t>
  </si>
  <si>
    <t>Rutland &amp; Derby - Leicester City Centre - Monday Night League Cup</t>
  </si>
  <si>
    <t>THE ALLSORTS</t>
  </si>
  <si>
    <t>JIMMY NAILED IT</t>
  </si>
  <si>
    <t>N/A</t>
  </si>
  <si>
    <t>WAGS</t>
  </si>
  <si>
    <t>SUGARPUFFS</t>
  </si>
  <si>
    <t>JUST POYINE THE TIP</t>
  </si>
  <si>
    <r>
      <t>PICK N MIX</t>
    </r>
    <r>
      <rPr>
        <b/>
        <sz val="10"/>
        <rFont val="Arial"/>
        <family val="2"/>
      </rPr>
      <t xml:space="preserve"> JIMMY NAILED IT</t>
    </r>
  </si>
  <si>
    <r>
      <t>MURDER DUCKS</t>
    </r>
    <r>
      <rPr>
        <sz val="10"/>
        <rFont val="Arial"/>
        <family val="0"/>
      </rPr>
      <t>, JUST POTINE THE TIP, SUGARPUFFS</t>
    </r>
  </si>
  <si>
    <t>JUST POUTINE THE TIP</t>
  </si>
  <si>
    <t>SUGAR PUFFS</t>
  </si>
  <si>
    <t>MUSIC INTROS</t>
  </si>
  <si>
    <t>\Sport &amp; Leisure</t>
  </si>
  <si>
    <t>Famous Faces</t>
  </si>
  <si>
    <t>Science &amp; Nature</t>
  </si>
  <si>
    <t>General Kniowledge</t>
  </si>
  <si>
    <t>The Rutland &amp; Derby - Monday Night Quiz - Quiz League #45</t>
  </si>
  <si>
    <t>FORLORN HOPE.</t>
  </si>
  <si>
    <t>JOHN 40TH</t>
  </si>
  <si>
    <t>HOGWARTS SCHOOL OWW</t>
  </si>
  <si>
    <t>ARTHRITIC SPONKYLOSAURUS TURTLE</t>
  </si>
  <si>
    <t>THE C</t>
  </si>
  <si>
    <t>THE CLIFTON SUSPENSION BRIDGE</t>
  </si>
  <si>
    <t>FLORENCE NIGHTENGALES</t>
  </si>
  <si>
    <r>
      <t>ALLSORTS JIMMY NAILED IT TEAM BOSLEY</t>
    </r>
    <r>
      <rPr>
        <sz val="10"/>
        <color indexed="10"/>
        <rFont val="Arial"/>
        <family val="2"/>
      </rPr>
      <t xml:space="preserve"> PSW (10)</t>
    </r>
  </si>
  <si>
    <t>CLIFTON SUSPENSION BRIDGE (3)</t>
  </si>
  <si>
    <t>FORLORNE HOPE</t>
  </si>
  <si>
    <t>HOGWARTS SCHOOL OF W&amp;W</t>
  </si>
  <si>
    <t>FORLORN HOPE</t>
  </si>
  <si>
    <t>JOHNS 40TH</t>
  </si>
  <si>
    <t>HOGWARTS SCHOOL OF WHITCHCRAFT &amp; WIZARDRY</t>
  </si>
  <si>
    <t>CLIFTON SUSPENSION BRIDGE</t>
  </si>
  <si>
    <t>tv 7 Film</t>
  </si>
  <si>
    <t>Sport &amp; Leisure</t>
  </si>
  <si>
    <t>Genera; Knowledge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</si>
</sst>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1" xfId="0" applyFont="1" applyFill="1" applyBorder="1" applyAlignment="1">
      <alignment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5" zoomScaleNormal="75" workbookViewId="0" topLeftCell="A1">
      <selection activeCell="E34" sqref="E34"/>
    </sheetView>
  </sheetViews>
  <sheetFormatPr defaultColWidth="9.140625" defaultRowHeight="12.75"/>
  <cols>
    <col min="1" max="1" width="9.140625" style="1" customWidth="1"/>
    <col min="2" max="2" width="60.140625" style="1" bestFit="1" customWidth="1"/>
    <col min="3" max="3" width="14.28125" style="1" bestFit="1" customWidth="1"/>
    <col min="4" max="4" width="14.140625" style="1" bestFit="1" customWidth="1"/>
    <col min="5" max="5" width="11.7109375" style="1" bestFit="1" customWidth="1"/>
    <col min="6" max="6" width="10.8515625" style="1" bestFit="1" customWidth="1"/>
    <col min="7" max="7" width="12.28125" style="1" customWidth="1"/>
    <col min="8" max="8" width="10.8515625" style="0" bestFit="1" customWidth="1"/>
    <col min="9" max="9" width="13.140625" style="12" bestFit="1" customWidth="1"/>
  </cols>
  <sheetData>
    <row r="1" spans="1:9" ht="12.75">
      <c r="A1" s="49" t="s">
        <v>52</v>
      </c>
      <c r="B1" s="50"/>
      <c r="C1" s="50"/>
      <c r="D1" s="50"/>
      <c r="E1" s="50"/>
      <c r="F1" s="50"/>
      <c r="G1" s="50"/>
      <c r="H1" s="50"/>
      <c r="I1" s="51"/>
    </row>
    <row r="2" spans="1:9" ht="12.75">
      <c r="A2" s="52" t="s">
        <v>16</v>
      </c>
      <c r="B2" s="53"/>
      <c r="C2" s="53"/>
      <c r="D2" s="53"/>
      <c r="E2" s="53"/>
      <c r="F2" s="53"/>
      <c r="G2" s="53"/>
      <c r="H2" s="54"/>
      <c r="I2" s="55"/>
    </row>
    <row r="3" spans="1:9" ht="12.75" customHeight="1">
      <c r="A3" s="56" t="s">
        <v>0</v>
      </c>
      <c r="B3" s="58" t="s">
        <v>1</v>
      </c>
      <c r="C3" s="56" t="s">
        <v>17</v>
      </c>
      <c r="D3" s="60" t="s">
        <v>24</v>
      </c>
      <c r="E3" s="60"/>
      <c r="F3" s="60"/>
      <c r="G3" s="60"/>
      <c r="H3" s="56" t="s">
        <v>3</v>
      </c>
      <c r="I3" s="11" t="s">
        <v>14</v>
      </c>
    </row>
    <row r="4" spans="1:9" ht="12.75">
      <c r="A4" s="57"/>
      <c r="B4" s="59"/>
      <c r="C4" s="57"/>
      <c r="D4" s="2">
        <v>42800</v>
      </c>
      <c r="E4" s="2">
        <f>D4+7</f>
        <v>42807</v>
      </c>
      <c r="F4" s="2">
        <f>E4+7</f>
        <v>42814</v>
      </c>
      <c r="G4" s="2">
        <f>F4+7</f>
        <v>42821</v>
      </c>
      <c r="H4" s="57"/>
      <c r="I4" s="11" t="s">
        <v>15</v>
      </c>
    </row>
    <row r="5" spans="1:9" s="32" customFormat="1" ht="12.75" customHeight="1">
      <c r="A5" s="33">
        <v>1</v>
      </c>
      <c r="B5" s="36" t="s">
        <v>34</v>
      </c>
      <c r="C5" s="5">
        <f>COUNTIF(D5:G5,"&lt;&gt;")</f>
        <v>2</v>
      </c>
      <c r="D5" s="5">
        <v>44</v>
      </c>
      <c r="E5" s="5">
        <v>51</v>
      </c>
      <c r="F5" s="5"/>
      <c r="G5" s="5"/>
      <c r="H5" s="5">
        <f>SUM(D5:G5)</f>
        <v>95</v>
      </c>
      <c r="I5" s="31">
        <f aca="true" t="shared" si="0" ref="I5:I13">H5/C5</f>
        <v>47.5</v>
      </c>
    </row>
    <row r="6" spans="1:9" s="32" customFormat="1" ht="12.75">
      <c r="A6" s="33">
        <f aca="true" t="shared" si="1" ref="A6:A16">A5+1</f>
        <v>2</v>
      </c>
      <c r="B6" s="34" t="s">
        <v>45</v>
      </c>
      <c r="C6" s="5">
        <f>COUNTIF(D6:G6,"&lt;&gt;")</f>
        <v>2</v>
      </c>
      <c r="D6" s="5">
        <v>45.5</v>
      </c>
      <c r="E6" s="5">
        <v>48.5</v>
      </c>
      <c r="F6" s="5"/>
      <c r="G6" s="5"/>
      <c r="H6" s="5">
        <f>SUM(D6:G6)</f>
        <v>94</v>
      </c>
      <c r="I6" s="31">
        <f t="shared" si="0"/>
        <v>47</v>
      </c>
    </row>
    <row r="7" spans="1:9" s="32" customFormat="1" ht="12.75">
      <c r="A7" s="33">
        <f t="shared" si="1"/>
        <v>3</v>
      </c>
      <c r="B7" s="36" t="s">
        <v>37</v>
      </c>
      <c r="C7" s="5">
        <f>COUNTIF(D7:G7,"&lt;&gt;")</f>
        <v>2</v>
      </c>
      <c r="D7" s="5">
        <v>42.5</v>
      </c>
      <c r="E7" s="5">
        <v>42.5</v>
      </c>
      <c r="F7" s="5"/>
      <c r="G7" s="5"/>
      <c r="H7" s="5">
        <f>SUM(D7:G7)</f>
        <v>85</v>
      </c>
      <c r="I7" s="31">
        <f t="shared" si="0"/>
        <v>42.5</v>
      </c>
    </row>
    <row r="8" spans="1:9" s="32" customFormat="1" ht="12" customHeight="1">
      <c r="A8" s="33">
        <f t="shared" si="1"/>
        <v>4</v>
      </c>
      <c r="B8" s="36" t="s">
        <v>33</v>
      </c>
      <c r="C8" s="5">
        <f>COUNTIF(D8:G8,"&lt;&gt;")</f>
        <v>2</v>
      </c>
      <c r="D8" s="5">
        <v>40.5</v>
      </c>
      <c r="E8" s="5">
        <v>39.5</v>
      </c>
      <c r="F8" s="5"/>
      <c r="G8" s="5"/>
      <c r="H8" s="5">
        <f>SUM(D8:G8)</f>
        <v>80</v>
      </c>
      <c r="I8" s="31">
        <f t="shared" si="0"/>
        <v>40</v>
      </c>
    </row>
    <row r="9" spans="1:9" s="32" customFormat="1" ht="12.75">
      <c r="A9" s="33">
        <f t="shared" si="1"/>
        <v>5</v>
      </c>
      <c r="B9" s="36" t="s">
        <v>35</v>
      </c>
      <c r="C9" s="5">
        <f>COUNTIF(D9:G9,"&lt;&gt;")</f>
        <v>2</v>
      </c>
      <c r="D9" s="5">
        <v>36.5</v>
      </c>
      <c r="E9" s="5">
        <v>39.5</v>
      </c>
      <c r="F9" s="5"/>
      <c r="G9" s="5"/>
      <c r="H9" s="5">
        <f>SUM(D9:G9)</f>
        <v>76</v>
      </c>
      <c r="I9" s="31">
        <f t="shared" si="0"/>
        <v>38</v>
      </c>
    </row>
    <row r="10" spans="1:9" s="32" customFormat="1" ht="12.75">
      <c r="A10" s="33">
        <f t="shared" si="1"/>
        <v>6</v>
      </c>
      <c r="B10" s="36" t="s">
        <v>38</v>
      </c>
      <c r="C10" s="5">
        <f>COUNTIF(D10:G10,"&lt;&gt;")</f>
        <v>2</v>
      </c>
      <c r="D10" s="5">
        <v>28</v>
      </c>
      <c r="E10" s="5">
        <v>41</v>
      </c>
      <c r="F10" s="5"/>
      <c r="G10" s="5"/>
      <c r="H10" s="5">
        <f>SUM(D10:G10)</f>
        <v>69</v>
      </c>
      <c r="I10" s="31">
        <f t="shared" si="0"/>
        <v>34.5</v>
      </c>
    </row>
    <row r="11" spans="1:9" s="32" customFormat="1" ht="12.75">
      <c r="A11" s="33">
        <f t="shared" si="1"/>
        <v>7</v>
      </c>
      <c r="B11" s="36" t="s">
        <v>32</v>
      </c>
      <c r="C11" s="5">
        <f>COUNTIF(D11:G11,"&lt;&gt;")</f>
        <v>2</v>
      </c>
      <c r="D11" s="5">
        <v>36</v>
      </c>
      <c r="E11" s="5">
        <v>27.5</v>
      </c>
      <c r="F11" s="5"/>
      <c r="G11" s="5"/>
      <c r="H11" s="5">
        <f>SUM(D11:G11)</f>
        <v>63.5</v>
      </c>
      <c r="I11" s="31">
        <f t="shared" si="0"/>
        <v>31.75</v>
      </c>
    </row>
    <row r="12" spans="1:9" s="32" customFormat="1" ht="12.75">
      <c r="A12" s="33">
        <f t="shared" si="1"/>
        <v>8</v>
      </c>
      <c r="B12" s="34" t="s">
        <v>64</v>
      </c>
      <c r="C12" s="5">
        <f>COUNTIF(D12:G12,"&lt;&gt;")</f>
        <v>1</v>
      </c>
      <c r="D12" s="5"/>
      <c r="E12" s="5">
        <v>49</v>
      </c>
      <c r="F12" s="5"/>
      <c r="G12" s="5"/>
      <c r="H12" s="5">
        <f>SUM(D12:G12)</f>
        <v>49</v>
      </c>
      <c r="I12" s="31">
        <f t="shared" si="0"/>
        <v>49</v>
      </c>
    </row>
    <row r="13" spans="1:9" s="32" customFormat="1" ht="13.5" customHeight="1">
      <c r="A13" s="33">
        <f t="shared" si="1"/>
        <v>9</v>
      </c>
      <c r="B13" s="36" t="s">
        <v>65</v>
      </c>
      <c r="C13" s="5">
        <f>COUNTIF(D13:G13,"&lt;&gt;")</f>
        <v>1</v>
      </c>
      <c r="D13" s="5"/>
      <c r="E13" s="5">
        <v>45.5</v>
      </c>
      <c r="F13" s="5"/>
      <c r="G13" s="5"/>
      <c r="H13" s="5">
        <f>SUM(D13:G13)</f>
        <v>45.5</v>
      </c>
      <c r="I13" s="31">
        <f t="shared" si="0"/>
        <v>45.5</v>
      </c>
    </row>
    <row r="14" spans="1:9" s="32" customFormat="1" ht="12.75">
      <c r="A14" s="33">
        <f t="shared" si="1"/>
        <v>10</v>
      </c>
      <c r="B14" s="36" t="s">
        <v>56</v>
      </c>
      <c r="C14" s="5">
        <f>COUNTIF(D14:G14,"&lt;&gt;")</f>
        <v>1</v>
      </c>
      <c r="D14" s="5"/>
      <c r="E14" s="5">
        <v>45</v>
      </c>
      <c r="F14" s="5"/>
      <c r="G14" s="5"/>
      <c r="H14" s="5">
        <f>SUM(D14:G14)</f>
        <v>45</v>
      </c>
      <c r="I14" s="31">
        <f aca="true" t="shared" si="2" ref="I14:I19">H14/C14</f>
        <v>45</v>
      </c>
    </row>
    <row r="15" spans="1:9" ht="12.75">
      <c r="A15" s="4">
        <f t="shared" si="1"/>
        <v>11</v>
      </c>
      <c r="B15" s="34" t="s">
        <v>66</v>
      </c>
      <c r="C15" s="5">
        <f>COUNTIF(D15:G15,"&lt;&gt;")</f>
        <v>1</v>
      </c>
      <c r="D15" s="5"/>
      <c r="E15" s="5">
        <v>40</v>
      </c>
      <c r="F15" s="5"/>
      <c r="G15" s="5"/>
      <c r="H15" s="5">
        <f>SUM(D15:G15)</f>
        <v>40</v>
      </c>
      <c r="I15" s="31">
        <f t="shared" si="2"/>
        <v>40</v>
      </c>
    </row>
    <row r="16" spans="1:9" ht="12.75">
      <c r="A16" s="4">
        <f t="shared" si="1"/>
        <v>12</v>
      </c>
      <c r="B16" s="36" t="s">
        <v>40</v>
      </c>
      <c r="C16" s="5">
        <f>COUNTIF(D16:G16,"&lt;&gt;")</f>
        <v>1</v>
      </c>
      <c r="D16" s="5">
        <v>37.5</v>
      </c>
      <c r="E16" s="5"/>
      <c r="F16" s="5"/>
      <c r="G16" s="5"/>
      <c r="H16" s="5">
        <f>SUM(D16:G16)</f>
        <v>37.5</v>
      </c>
      <c r="I16" s="31">
        <f t="shared" si="2"/>
        <v>37.5</v>
      </c>
    </row>
    <row r="17" spans="1:9" ht="12.75">
      <c r="A17" s="4">
        <v>13</v>
      </c>
      <c r="B17" s="34" t="s">
        <v>46</v>
      </c>
      <c r="C17" s="5">
        <f>COUNTIF(D17:G17,"&lt;&gt;")</f>
        <v>1</v>
      </c>
      <c r="D17" s="5">
        <v>37</v>
      </c>
      <c r="E17" s="5"/>
      <c r="F17" s="5"/>
      <c r="G17" s="5"/>
      <c r="H17" s="5">
        <f>SUM(D17:G17)</f>
        <v>37</v>
      </c>
      <c r="I17" s="31">
        <f t="shared" si="2"/>
        <v>37</v>
      </c>
    </row>
    <row r="18" spans="1:9" ht="12.75">
      <c r="A18" s="4">
        <v>14</v>
      </c>
      <c r="B18" s="34" t="s">
        <v>59</v>
      </c>
      <c r="C18" s="5">
        <f>COUNTIF(D18:G18,"&lt;&gt;")</f>
        <v>1</v>
      </c>
      <c r="D18" s="5"/>
      <c r="E18" s="5">
        <v>34.5</v>
      </c>
      <c r="F18" s="5"/>
      <c r="G18" s="5"/>
      <c r="H18" s="5">
        <f>SUM(D18:G18)</f>
        <v>34.5</v>
      </c>
      <c r="I18" s="31">
        <f t="shared" si="2"/>
        <v>34.5</v>
      </c>
    </row>
    <row r="19" spans="1:9" ht="12.75">
      <c r="A19" s="4">
        <v>15</v>
      </c>
      <c r="B19" s="34" t="s">
        <v>67</v>
      </c>
      <c r="C19" s="5">
        <f>COUNTIF(D19:G19,"&lt;&gt;")</f>
        <v>1</v>
      </c>
      <c r="D19" s="5"/>
      <c r="E19" s="5">
        <v>32.5</v>
      </c>
      <c r="F19" s="5"/>
      <c r="G19" s="5"/>
      <c r="H19" s="5">
        <f>SUM(D19:G19)</f>
        <v>32.5</v>
      </c>
      <c r="I19" s="31">
        <f t="shared" si="2"/>
        <v>32.5</v>
      </c>
    </row>
    <row r="20" spans="1:9" ht="12.75">
      <c r="A20" s="4">
        <v>16</v>
      </c>
      <c r="B20" s="36"/>
      <c r="C20" s="5"/>
      <c r="D20" s="5"/>
      <c r="E20" s="5"/>
      <c r="F20" s="5"/>
      <c r="G20" s="5"/>
      <c r="H20" s="5"/>
      <c r="I20" s="11"/>
    </row>
    <row r="21" spans="1:9" ht="12.75">
      <c r="A21" s="4">
        <v>17</v>
      </c>
      <c r="B21" s="36"/>
      <c r="C21" s="5"/>
      <c r="D21" s="5"/>
      <c r="E21" s="5"/>
      <c r="F21" s="5"/>
      <c r="G21" s="5"/>
      <c r="H21" s="5"/>
      <c r="I21" s="11"/>
    </row>
    <row r="22" spans="1:9" ht="12.75">
      <c r="A22" s="4">
        <v>18</v>
      </c>
      <c r="B22" s="36"/>
      <c r="C22" s="5"/>
      <c r="D22" s="5"/>
      <c r="E22" s="5"/>
      <c r="F22" s="5"/>
      <c r="G22" s="5"/>
      <c r="H22" s="5"/>
      <c r="I22" s="11"/>
    </row>
    <row r="23" spans="1:9" ht="12.75">
      <c r="A23" s="4">
        <v>19</v>
      </c>
      <c r="B23" s="5"/>
      <c r="C23" s="5"/>
      <c r="D23" s="5"/>
      <c r="E23" s="5"/>
      <c r="F23" s="5"/>
      <c r="G23" s="5"/>
      <c r="H23" s="5"/>
      <c r="I23" s="11"/>
    </row>
    <row r="24" spans="1:9" ht="12.75">
      <c r="A24" s="4">
        <v>20</v>
      </c>
      <c r="B24" s="5"/>
      <c r="C24" s="5"/>
      <c r="D24" s="5"/>
      <c r="E24" s="5"/>
      <c r="F24" s="5"/>
      <c r="G24" s="5"/>
      <c r="H24" s="5"/>
      <c r="I24" s="11"/>
    </row>
    <row r="25" spans="1:9" ht="12.75">
      <c r="A25" s="43" t="s">
        <v>18</v>
      </c>
      <c r="B25" s="44"/>
      <c r="C25" s="44"/>
      <c r="D25" s="44"/>
      <c r="E25" s="44"/>
      <c r="F25" s="44"/>
      <c r="G25" s="44"/>
      <c r="H25" s="44"/>
      <c r="I25" s="45"/>
    </row>
    <row r="26" spans="1:9" ht="12.75">
      <c r="A26" s="46"/>
      <c r="B26" s="47"/>
      <c r="C26" s="47"/>
      <c r="D26" s="47"/>
      <c r="E26" s="47"/>
      <c r="F26" s="47"/>
      <c r="G26" s="47"/>
      <c r="H26" s="47"/>
      <c r="I26" s="48"/>
    </row>
    <row r="27" spans="1:9" ht="12.75">
      <c r="A27" s="42" t="s">
        <v>10</v>
      </c>
      <c r="B27" s="41" t="s">
        <v>12</v>
      </c>
      <c r="C27" s="9" t="s">
        <v>9</v>
      </c>
      <c r="D27" s="11">
        <f>SUM(D5:D24)/D29</f>
        <v>38.611111111111114</v>
      </c>
      <c r="E27" s="11">
        <f>SUM(E5:E24)/E29</f>
        <v>41.23076923076923</v>
      </c>
      <c r="F27" s="11"/>
      <c r="G27" s="11"/>
      <c r="H27" s="6"/>
      <c r="I27" s="18"/>
    </row>
    <row r="28" spans="1:9" ht="12.75">
      <c r="A28" s="42"/>
      <c r="B28" s="41"/>
      <c r="C28" s="10" t="s">
        <v>13</v>
      </c>
      <c r="D28" s="11">
        <f>MAX(D5:D24)</f>
        <v>45.5</v>
      </c>
      <c r="E28" s="11">
        <f>MAX(E5:E24)</f>
        <v>51</v>
      </c>
      <c r="F28" s="11"/>
      <c r="G28" s="11"/>
      <c r="H28" s="16"/>
      <c r="I28" s="17"/>
    </row>
    <row r="29" spans="1:9" ht="12.75">
      <c r="A29" s="42"/>
      <c r="B29" s="41"/>
      <c r="C29" s="13" t="s">
        <v>14</v>
      </c>
      <c r="D29" s="14">
        <f>COUNTIF(D5:D24,"&lt;&gt;")</f>
        <v>9</v>
      </c>
      <c r="E29" s="14">
        <f>COUNTIF(E5:E24,"&lt;&gt;")</f>
        <v>13</v>
      </c>
      <c r="F29" s="14"/>
      <c r="G29" s="14"/>
      <c r="H29" s="18"/>
      <c r="I29" s="17"/>
    </row>
    <row r="30" spans="1:9" ht="12.75">
      <c r="A30" s="42"/>
      <c r="B30" s="40" t="s">
        <v>11</v>
      </c>
      <c r="C30" s="3" t="s">
        <v>4</v>
      </c>
      <c r="D30" s="8" t="s">
        <v>47</v>
      </c>
      <c r="E30" s="8" t="s">
        <v>47</v>
      </c>
      <c r="F30" s="8"/>
      <c r="G30" s="8"/>
      <c r="H30" s="19"/>
      <c r="I30" s="17"/>
    </row>
    <row r="31" spans="1:9" ht="12.75">
      <c r="A31" s="42"/>
      <c r="B31" s="40"/>
      <c r="C31" s="3" t="s">
        <v>5</v>
      </c>
      <c r="D31" s="8" t="s">
        <v>48</v>
      </c>
      <c r="E31" s="8" t="s">
        <v>68</v>
      </c>
      <c r="F31" s="8"/>
      <c r="G31" s="8"/>
      <c r="H31" s="20"/>
      <c r="I31" s="21"/>
    </row>
    <row r="32" spans="1:9" ht="12.75">
      <c r="A32" s="42"/>
      <c r="B32" s="40"/>
      <c r="C32" s="3" t="s">
        <v>6</v>
      </c>
      <c r="D32" s="8" t="s">
        <v>49</v>
      </c>
      <c r="E32" s="8" t="s">
        <v>49</v>
      </c>
      <c r="F32" s="8"/>
      <c r="G32" s="8"/>
      <c r="H32" s="20"/>
      <c r="I32" s="21"/>
    </row>
    <row r="33" spans="1:9" ht="12.75" customHeight="1">
      <c r="A33" s="42"/>
      <c r="B33" s="40"/>
      <c r="C33" s="3" t="s">
        <v>7</v>
      </c>
      <c r="D33" s="8" t="s">
        <v>50</v>
      </c>
      <c r="E33" s="8" t="s">
        <v>69</v>
      </c>
      <c r="F33" s="8"/>
      <c r="G33" s="8"/>
      <c r="H33" s="20"/>
      <c r="I33" s="21"/>
    </row>
    <row r="34" spans="1:9" s="7" customFormat="1" ht="12.75" customHeight="1">
      <c r="A34" s="42"/>
      <c r="B34" s="40"/>
      <c r="C34" s="3" t="s">
        <v>8</v>
      </c>
      <c r="D34" s="8" t="s">
        <v>51</v>
      </c>
      <c r="E34" s="8" t="s">
        <v>70</v>
      </c>
      <c r="F34" s="8"/>
      <c r="G34" s="8"/>
      <c r="H34" s="20"/>
      <c r="I34" s="21"/>
    </row>
    <row r="35" spans="1:9" s="12" customFormat="1" ht="12.75">
      <c r="A35" s="22"/>
      <c r="B35" s="6"/>
      <c r="C35" s="1"/>
      <c r="D35" s="24"/>
      <c r="E35" s="24"/>
      <c r="F35" s="23"/>
      <c r="G35" s="24"/>
      <c r="H35" s="20"/>
      <c r="I35" s="21"/>
    </row>
    <row r="36" spans="1:9" s="15" customFormat="1" ht="12.75">
      <c r="A36" s="6"/>
      <c r="B36" s="6"/>
      <c r="C36" s="1"/>
      <c r="D36" s="1"/>
      <c r="E36" s="1"/>
      <c r="F36" s="1"/>
      <c r="G36" s="1"/>
      <c r="H36"/>
      <c r="I36" s="12"/>
    </row>
    <row r="37" ht="11.25" customHeight="1"/>
    <row r="39" ht="12.75">
      <c r="J39" s="12"/>
    </row>
  </sheetData>
  <mergeCells count="12">
    <mergeCell ref="A1:I1"/>
    <mergeCell ref="A2:G2"/>
    <mergeCell ref="H2:I2"/>
    <mergeCell ref="H3:H4"/>
    <mergeCell ref="B3:B4"/>
    <mergeCell ref="A3:A4"/>
    <mergeCell ref="D3:G3"/>
    <mergeCell ref="C3:C4"/>
    <mergeCell ref="B30:B34"/>
    <mergeCell ref="B27:B29"/>
    <mergeCell ref="A27:A34"/>
    <mergeCell ref="A25:I2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="94" zoomScaleNormal="94" workbookViewId="0" topLeftCell="B2">
      <selection activeCell="G25" sqref="G25"/>
    </sheetView>
  </sheetViews>
  <sheetFormatPr defaultColWidth="9.140625" defaultRowHeight="12.75"/>
  <cols>
    <col min="2" max="2" width="38.8515625" style="38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69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12.75">
      <c r="A2" s="72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2.75" customHeight="1">
      <c r="A3" s="75" t="s">
        <v>0</v>
      </c>
      <c r="B3" s="77" t="s">
        <v>1</v>
      </c>
      <c r="C3" s="67" t="s">
        <v>2</v>
      </c>
      <c r="D3" s="68"/>
      <c r="E3" s="68"/>
      <c r="F3" s="68"/>
      <c r="G3" s="68"/>
      <c r="H3" s="68"/>
      <c r="I3" s="68"/>
      <c r="J3" s="68"/>
      <c r="K3" s="68"/>
      <c r="L3" s="68"/>
      <c r="M3" s="25"/>
    </row>
    <row r="4" spans="1:13" ht="12.75">
      <c r="A4" s="76"/>
      <c r="B4" s="78"/>
      <c r="C4" s="61">
        <v>42800</v>
      </c>
      <c r="D4" s="62"/>
      <c r="E4" s="61">
        <f>C4+7</f>
        <v>42807</v>
      </c>
      <c r="F4" s="62"/>
      <c r="G4" s="61">
        <f>E4+7</f>
        <v>42814</v>
      </c>
      <c r="H4" s="62"/>
      <c r="I4" s="61">
        <f>G4+7</f>
        <v>42821</v>
      </c>
      <c r="J4" s="62"/>
      <c r="K4" s="61" t="s">
        <v>39</v>
      </c>
      <c r="L4" s="62"/>
      <c r="M4" s="27" t="s">
        <v>21</v>
      </c>
    </row>
    <row r="5" spans="1:13" ht="12.75">
      <c r="A5" s="26"/>
      <c r="B5" s="37"/>
      <c r="C5" s="28" t="s">
        <v>19</v>
      </c>
      <c r="D5" s="28" t="s">
        <v>20</v>
      </c>
      <c r="E5" s="28" t="s">
        <v>19</v>
      </c>
      <c r="F5" s="28" t="s">
        <v>20</v>
      </c>
      <c r="G5" s="28" t="s">
        <v>19</v>
      </c>
      <c r="H5" s="28" t="s">
        <v>20</v>
      </c>
      <c r="I5" s="28" t="s">
        <v>19</v>
      </c>
      <c r="J5" s="28" t="s">
        <v>20</v>
      </c>
      <c r="K5" s="28" t="s">
        <v>19</v>
      </c>
      <c r="L5" s="28" t="s">
        <v>20</v>
      </c>
      <c r="M5" s="29" t="s">
        <v>22</v>
      </c>
    </row>
    <row r="6" spans="1:13" ht="12.75" customHeight="1">
      <c r="A6" s="30">
        <v>1</v>
      </c>
      <c r="B6" s="36" t="s">
        <v>38</v>
      </c>
      <c r="C6" s="27">
        <v>3</v>
      </c>
      <c r="D6" s="27">
        <v>2</v>
      </c>
      <c r="E6" s="27">
        <v>1</v>
      </c>
      <c r="F6" s="27"/>
      <c r="G6" s="27"/>
      <c r="H6" s="27"/>
      <c r="I6" s="27"/>
      <c r="J6" s="27"/>
      <c r="K6" s="27"/>
      <c r="L6" s="27"/>
      <c r="M6" s="30">
        <f>SUM(C6:L6)</f>
        <v>6</v>
      </c>
    </row>
    <row r="7" spans="1:13" ht="12.75">
      <c r="A7" s="30">
        <f aca="true" t="shared" si="0" ref="A7:A15">A6+1</f>
        <v>2</v>
      </c>
      <c r="B7" s="36" t="s">
        <v>37</v>
      </c>
      <c r="C7" s="27"/>
      <c r="D7" s="30">
        <v>3</v>
      </c>
      <c r="E7" s="30">
        <v>2</v>
      </c>
      <c r="F7" s="30"/>
      <c r="G7" s="30"/>
      <c r="H7" s="30"/>
      <c r="I7" s="30"/>
      <c r="J7" s="30"/>
      <c r="K7" s="27"/>
      <c r="L7" s="30"/>
      <c r="M7" s="30">
        <f>SUM(C7:L7)</f>
        <v>5</v>
      </c>
    </row>
    <row r="8" spans="1:13" ht="12.75">
      <c r="A8" s="30">
        <f t="shared" si="0"/>
        <v>3</v>
      </c>
      <c r="B8" s="36" t="s">
        <v>33</v>
      </c>
      <c r="C8" s="27">
        <v>1</v>
      </c>
      <c r="D8" s="27">
        <v>3</v>
      </c>
      <c r="E8" s="27"/>
      <c r="F8" s="27"/>
      <c r="G8" s="27"/>
      <c r="H8" s="27"/>
      <c r="I8" s="27"/>
      <c r="J8" s="27"/>
      <c r="K8" s="27"/>
      <c r="L8" s="27"/>
      <c r="M8" s="30">
        <f>SUM(C8:L8)</f>
        <v>4</v>
      </c>
    </row>
    <row r="9" spans="1:13" ht="12" customHeight="1">
      <c r="A9" s="30">
        <f t="shared" si="0"/>
        <v>4</v>
      </c>
      <c r="B9" s="34" t="s">
        <v>42</v>
      </c>
      <c r="C9" s="30"/>
      <c r="D9" s="30">
        <v>1</v>
      </c>
      <c r="E9" s="30">
        <v>3</v>
      </c>
      <c r="F9" s="30"/>
      <c r="G9" s="30"/>
      <c r="H9" s="30"/>
      <c r="I9" s="30"/>
      <c r="J9" s="30"/>
      <c r="K9" s="30"/>
      <c r="L9" s="30"/>
      <c r="M9" s="30">
        <f>SUM(C9:L9)</f>
        <v>4</v>
      </c>
    </row>
    <row r="10" spans="1:13" ht="12.75">
      <c r="A10" s="30">
        <f t="shared" si="0"/>
        <v>5</v>
      </c>
      <c r="B10" s="35" t="s">
        <v>62</v>
      </c>
      <c r="C10" s="27"/>
      <c r="D10" s="30"/>
      <c r="E10" s="30">
        <v>1</v>
      </c>
      <c r="F10" s="30">
        <v>3</v>
      </c>
      <c r="G10" s="30"/>
      <c r="H10" s="30"/>
      <c r="I10" s="30"/>
      <c r="J10" s="30"/>
      <c r="K10" s="27"/>
      <c r="L10" s="30"/>
      <c r="M10" s="30">
        <f>SUM(C10:L10)</f>
        <v>4</v>
      </c>
    </row>
    <row r="11" spans="1:13" ht="12.75">
      <c r="A11" s="30">
        <f t="shared" si="0"/>
        <v>6</v>
      </c>
      <c r="B11" s="36" t="s">
        <v>35</v>
      </c>
      <c r="C11" s="27"/>
      <c r="D11" s="27"/>
      <c r="E11" s="27">
        <v>3</v>
      </c>
      <c r="F11" s="27"/>
      <c r="G11" s="27"/>
      <c r="H11" s="27"/>
      <c r="I11" s="27"/>
      <c r="J11" s="27"/>
      <c r="K11" s="27"/>
      <c r="L11" s="27"/>
      <c r="M11" s="30">
        <f>SUM(C11:L11)</f>
        <v>3</v>
      </c>
    </row>
    <row r="12" spans="1:13" ht="12.75">
      <c r="A12" s="30">
        <f t="shared" si="0"/>
        <v>7</v>
      </c>
      <c r="B12" s="36" t="s">
        <v>56</v>
      </c>
      <c r="C12" s="27"/>
      <c r="D12" s="27"/>
      <c r="E12" s="27">
        <v>3</v>
      </c>
      <c r="F12" s="27"/>
      <c r="G12" s="27"/>
      <c r="H12" s="27"/>
      <c r="I12" s="27"/>
      <c r="J12" s="27"/>
      <c r="K12" s="27"/>
      <c r="L12" s="27"/>
      <c r="M12" s="30">
        <f>SUM(C12:L12)</f>
        <v>3</v>
      </c>
    </row>
    <row r="13" spans="1:13" ht="12.75">
      <c r="A13" s="30">
        <f t="shared" si="0"/>
        <v>8</v>
      </c>
      <c r="B13" s="36" t="s">
        <v>40</v>
      </c>
      <c r="C13" s="27">
        <v>2</v>
      </c>
      <c r="D13" s="27"/>
      <c r="E13" s="27"/>
      <c r="F13" s="27"/>
      <c r="G13" s="27"/>
      <c r="H13" s="27"/>
      <c r="I13" s="27"/>
      <c r="J13" s="27"/>
      <c r="K13" s="27"/>
      <c r="L13" s="27"/>
      <c r="M13" s="30">
        <f>SUM(C13:L13)</f>
        <v>2</v>
      </c>
    </row>
    <row r="14" spans="1:13" ht="12.75">
      <c r="A14" s="30">
        <f t="shared" si="0"/>
        <v>9</v>
      </c>
      <c r="B14" s="35" t="s">
        <v>32</v>
      </c>
      <c r="C14" s="30"/>
      <c r="D14" s="30"/>
      <c r="E14" s="30">
        <v>1</v>
      </c>
      <c r="F14" s="30">
        <v>1</v>
      </c>
      <c r="G14" s="30"/>
      <c r="H14" s="30"/>
      <c r="I14" s="30"/>
      <c r="J14" s="30"/>
      <c r="K14" s="30"/>
      <c r="L14" s="30"/>
      <c r="M14" s="30">
        <f>SUM(C14:L14)</f>
        <v>2</v>
      </c>
    </row>
    <row r="15" spans="1:13" ht="12.75">
      <c r="A15" s="30">
        <f t="shared" si="0"/>
        <v>10</v>
      </c>
      <c r="B15" s="35" t="s">
        <v>63</v>
      </c>
      <c r="C15" s="30"/>
      <c r="D15" s="30"/>
      <c r="E15" s="30"/>
      <c r="F15" s="30">
        <v>2</v>
      </c>
      <c r="G15" s="30"/>
      <c r="H15" s="30"/>
      <c r="I15" s="30"/>
      <c r="J15" s="30"/>
      <c r="K15" s="30"/>
      <c r="L15" s="30"/>
      <c r="M15" s="30">
        <f>SUM(C15:L15)</f>
        <v>2</v>
      </c>
    </row>
    <row r="16" spans="1:13" ht="12.75" customHeight="1">
      <c r="A16" s="63" t="s">
        <v>23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ht="12.75" customHeight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</sheetData>
  <mergeCells count="11">
    <mergeCell ref="C4:D4"/>
    <mergeCell ref="E4:F4"/>
    <mergeCell ref="A16:M17"/>
    <mergeCell ref="C3:L3"/>
    <mergeCell ref="A1:M1"/>
    <mergeCell ref="A2:M2"/>
    <mergeCell ref="G4:H4"/>
    <mergeCell ref="I4:J4"/>
    <mergeCell ref="K4:L4"/>
    <mergeCell ref="A3:A4"/>
    <mergeCell ref="B3:B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="85" zoomScaleNormal="85" workbookViewId="0" topLeftCell="A1">
      <selection activeCell="D34" sqref="D34"/>
    </sheetView>
  </sheetViews>
  <sheetFormatPr defaultColWidth="9.140625" defaultRowHeight="12.75"/>
  <cols>
    <col min="1" max="1" width="36.57421875" style="0" bestFit="1" customWidth="1"/>
    <col min="2" max="2" width="7.8515625" style="0" bestFit="1" customWidth="1"/>
    <col min="4" max="4" width="36.57421875" style="0" bestFit="1" customWidth="1"/>
    <col min="7" max="7" width="38.140625" style="0" bestFit="1" customWidth="1"/>
    <col min="10" max="10" width="38.140625" style="0" bestFit="1" customWidth="1"/>
  </cols>
  <sheetData>
    <row r="1" spans="1:12" ht="12.75">
      <c r="A1" s="73" t="s">
        <v>28</v>
      </c>
      <c r="B1" s="73"/>
      <c r="C1" s="73"/>
      <c r="D1" s="73"/>
      <c r="E1" s="73"/>
      <c r="F1" s="73"/>
      <c r="G1" s="73" t="s">
        <v>28</v>
      </c>
      <c r="H1" s="73"/>
      <c r="I1" s="73"/>
      <c r="J1" s="73"/>
      <c r="K1" s="73"/>
      <c r="L1" s="73"/>
    </row>
    <row r="2" spans="1:12" ht="12.75">
      <c r="A2" s="79">
        <v>42772</v>
      </c>
      <c r="B2" s="80"/>
      <c r="C2" s="80"/>
      <c r="D2" s="79">
        <v>42772</v>
      </c>
      <c r="E2" s="80"/>
      <c r="F2" s="80"/>
      <c r="G2" s="79">
        <v>42772</v>
      </c>
      <c r="H2" s="80"/>
      <c r="I2" s="80"/>
      <c r="J2" s="79">
        <v>42772</v>
      </c>
      <c r="K2" s="80"/>
      <c r="L2" s="80"/>
    </row>
    <row r="3" spans="1:12" ht="12.75">
      <c r="A3" s="80" t="s">
        <v>19</v>
      </c>
      <c r="B3" s="80"/>
      <c r="C3" s="80"/>
      <c r="D3" s="80" t="s">
        <v>20</v>
      </c>
      <c r="E3" s="80"/>
      <c r="F3" s="80"/>
      <c r="G3" s="80" t="s">
        <v>19</v>
      </c>
      <c r="H3" s="80"/>
      <c r="I3" s="80"/>
      <c r="J3" s="80" t="s">
        <v>20</v>
      </c>
      <c r="K3" s="80"/>
      <c r="L3" s="80"/>
    </row>
    <row r="4" spans="1:12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  <c r="G4" s="3" t="s">
        <v>1</v>
      </c>
      <c r="H4" s="3" t="s">
        <v>25</v>
      </c>
      <c r="I4" s="3" t="s">
        <v>26</v>
      </c>
      <c r="J4" s="3" t="s">
        <v>1</v>
      </c>
      <c r="K4" s="3" t="s">
        <v>25</v>
      </c>
      <c r="L4" s="3" t="s">
        <v>26</v>
      </c>
    </row>
    <row r="5" spans="1:12" ht="12.75">
      <c r="A5" s="36" t="s">
        <v>38</v>
      </c>
      <c r="B5" s="36">
        <v>14</v>
      </c>
      <c r="C5" s="36">
        <f aca="true" t="shared" si="0" ref="C5:C13">ABS(17-B5)</f>
        <v>3</v>
      </c>
      <c r="D5" s="36" t="s">
        <v>33</v>
      </c>
      <c r="E5" s="36">
        <v>75</v>
      </c>
      <c r="F5" s="36">
        <f aca="true" t="shared" si="1" ref="F5:F13">ABS(76-E5)</f>
        <v>1</v>
      </c>
      <c r="G5" s="36" t="s">
        <v>35</v>
      </c>
      <c r="H5" s="36">
        <v>1986</v>
      </c>
      <c r="I5" s="36">
        <f>ABS(1987-H5)</f>
        <v>1</v>
      </c>
      <c r="J5" s="36" t="s">
        <v>53</v>
      </c>
      <c r="K5" s="34">
        <v>4.9</v>
      </c>
      <c r="L5" s="36">
        <f>ABS(4.9-K5)</f>
        <v>0</v>
      </c>
    </row>
    <row r="6" spans="1:12" ht="12.75">
      <c r="A6" s="36" t="s">
        <v>40</v>
      </c>
      <c r="B6" s="36">
        <v>12</v>
      </c>
      <c r="C6" s="36">
        <f t="shared" si="0"/>
        <v>5</v>
      </c>
      <c r="D6" s="39" t="s">
        <v>37</v>
      </c>
      <c r="E6" s="39">
        <v>75</v>
      </c>
      <c r="F6" s="39">
        <f t="shared" si="1"/>
        <v>1</v>
      </c>
      <c r="G6" s="34" t="s">
        <v>42</v>
      </c>
      <c r="H6" s="34">
        <v>1986</v>
      </c>
      <c r="I6" s="36">
        <f>ABS(1987-H6)</f>
        <v>1</v>
      </c>
      <c r="J6" s="36" t="s">
        <v>55</v>
      </c>
      <c r="K6" s="36">
        <v>4.5</v>
      </c>
      <c r="L6" s="36">
        <f>ABS(4.9-K6)</f>
        <v>0.40000000000000036</v>
      </c>
    </row>
    <row r="7" spans="1:12" ht="12.75">
      <c r="A7" s="36" t="s">
        <v>33</v>
      </c>
      <c r="B7" s="36">
        <v>11</v>
      </c>
      <c r="C7" s="36">
        <f t="shared" si="0"/>
        <v>6</v>
      </c>
      <c r="D7" s="36" t="s">
        <v>38</v>
      </c>
      <c r="E7" s="34">
        <v>78</v>
      </c>
      <c r="F7" s="36">
        <f t="shared" si="1"/>
        <v>2</v>
      </c>
      <c r="G7" s="36" t="s">
        <v>56</v>
      </c>
      <c r="H7" s="36">
        <v>1986</v>
      </c>
      <c r="I7" s="36">
        <f>ABS(1987-H7)</f>
        <v>1</v>
      </c>
      <c r="J7" s="36" t="s">
        <v>32</v>
      </c>
      <c r="K7" s="36">
        <v>4.36</v>
      </c>
      <c r="L7" s="36">
        <f>ABS(4.9-K7)</f>
        <v>0.54</v>
      </c>
    </row>
    <row r="8" spans="1:12" ht="12.75">
      <c r="A8" s="34" t="s">
        <v>41</v>
      </c>
      <c r="B8" s="34">
        <v>10</v>
      </c>
      <c r="C8" s="36">
        <f t="shared" si="0"/>
        <v>7</v>
      </c>
      <c r="D8" s="34" t="s">
        <v>42</v>
      </c>
      <c r="E8" s="36">
        <v>79</v>
      </c>
      <c r="F8" s="36">
        <f t="shared" si="1"/>
        <v>3</v>
      </c>
      <c r="G8" s="36" t="s">
        <v>37</v>
      </c>
      <c r="H8" s="36">
        <v>1990</v>
      </c>
      <c r="I8" s="36">
        <f>ABS(1987-H8)</f>
        <v>3</v>
      </c>
      <c r="J8" s="36" t="s">
        <v>37</v>
      </c>
      <c r="K8" s="36">
        <v>5.5</v>
      </c>
      <c r="L8" s="36">
        <f>ABS(4.9-K8)</f>
        <v>0.5999999999999996</v>
      </c>
    </row>
    <row r="9" spans="1:12" ht="12.75">
      <c r="A9" s="36" t="s">
        <v>35</v>
      </c>
      <c r="B9" s="36">
        <v>8</v>
      </c>
      <c r="C9" s="36">
        <f t="shared" si="0"/>
        <v>9</v>
      </c>
      <c r="D9" s="36" t="s">
        <v>35</v>
      </c>
      <c r="E9" s="36">
        <v>72</v>
      </c>
      <c r="F9" s="36">
        <f t="shared" si="1"/>
        <v>4</v>
      </c>
      <c r="G9" s="36" t="s">
        <v>38</v>
      </c>
      <c r="H9" s="36">
        <v>1992</v>
      </c>
      <c r="I9" s="36">
        <f>ABS(1987-H9)</f>
        <v>5</v>
      </c>
      <c r="J9" s="34" t="s">
        <v>42</v>
      </c>
      <c r="K9" s="39">
        <v>4.3</v>
      </c>
      <c r="L9" s="36">
        <f>ABS(4.9-K9)</f>
        <v>0.6000000000000005</v>
      </c>
    </row>
    <row r="10" spans="1:12" ht="13.5" customHeight="1">
      <c r="A10" s="36" t="s">
        <v>37</v>
      </c>
      <c r="B10" s="36">
        <v>5</v>
      </c>
      <c r="C10" s="36">
        <f t="shared" si="0"/>
        <v>12</v>
      </c>
      <c r="D10" s="36" t="s">
        <v>34</v>
      </c>
      <c r="E10" s="36">
        <v>68</v>
      </c>
      <c r="F10" s="36">
        <f t="shared" si="1"/>
        <v>8</v>
      </c>
      <c r="G10" s="36" t="s">
        <v>32</v>
      </c>
      <c r="H10" s="36">
        <v>1982</v>
      </c>
      <c r="I10" s="36">
        <f>ABS(1987-H10)</f>
        <v>5</v>
      </c>
      <c r="J10" s="36" t="s">
        <v>38</v>
      </c>
      <c r="K10" s="36">
        <v>4.1</v>
      </c>
      <c r="L10" s="36">
        <f>ABS(4.9-K10)</f>
        <v>0.8000000000000007</v>
      </c>
    </row>
    <row r="11" spans="1:12" ht="12.75" customHeight="1">
      <c r="A11" s="36" t="s">
        <v>32</v>
      </c>
      <c r="B11" s="36">
        <v>5</v>
      </c>
      <c r="C11" s="36">
        <f t="shared" si="0"/>
        <v>12</v>
      </c>
      <c r="D11" s="36" t="s">
        <v>32</v>
      </c>
      <c r="E11" s="34">
        <v>35</v>
      </c>
      <c r="F11" s="36">
        <f t="shared" si="1"/>
        <v>41</v>
      </c>
      <c r="G11" s="36" t="s">
        <v>53</v>
      </c>
      <c r="H11" s="36">
        <v>1992</v>
      </c>
      <c r="I11" s="36">
        <f>ABS(1987-H11)</f>
        <v>5</v>
      </c>
      <c r="J11" s="34" t="s">
        <v>54</v>
      </c>
      <c r="K11" s="36">
        <v>5.9</v>
      </c>
      <c r="L11" s="36">
        <f>ABS(4.9-K11)</f>
        <v>1</v>
      </c>
    </row>
    <row r="12" spans="1:12" ht="12.75" customHeight="1">
      <c r="A12" s="34" t="s">
        <v>42</v>
      </c>
      <c r="B12" s="34">
        <v>37</v>
      </c>
      <c r="C12" s="36">
        <f t="shared" si="0"/>
        <v>20</v>
      </c>
      <c r="D12" s="36" t="s">
        <v>40</v>
      </c>
      <c r="E12" s="36">
        <v>30</v>
      </c>
      <c r="F12" s="36">
        <f t="shared" si="1"/>
        <v>46</v>
      </c>
      <c r="G12" s="36" t="s">
        <v>34</v>
      </c>
      <c r="H12" s="36">
        <v>1995</v>
      </c>
      <c r="I12" s="36">
        <f>ABS(1987-H12)</f>
        <v>8</v>
      </c>
      <c r="J12" s="36" t="s">
        <v>35</v>
      </c>
      <c r="K12" s="36">
        <v>3.8</v>
      </c>
      <c r="L12" s="36">
        <f>ABS(4.9-K12)</f>
        <v>1.1000000000000005</v>
      </c>
    </row>
    <row r="13" spans="1:12" ht="12.75" customHeight="1">
      <c r="A13" s="36" t="s">
        <v>34</v>
      </c>
      <c r="B13" s="36">
        <v>40</v>
      </c>
      <c r="C13" s="36">
        <f t="shared" si="0"/>
        <v>23</v>
      </c>
      <c r="D13" s="34" t="s">
        <v>41</v>
      </c>
      <c r="E13" s="36">
        <v>0</v>
      </c>
      <c r="F13" s="36">
        <f t="shared" si="1"/>
        <v>76</v>
      </c>
      <c r="G13" s="36" t="s">
        <v>59</v>
      </c>
      <c r="H13" s="36">
        <v>1996</v>
      </c>
      <c r="I13" s="36">
        <f>ABS(1987-H13)</f>
        <v>9</v>
      </c>
      <c r="J13" s="36" t="s">
        <v>34</v>
      </c>
      <c r="K13" s="36">
        <v>3.7</v>
      </c>
      <c r="L13" s="36">
        <f>ABS(4.9-K13)</f>
        <v>1.2000000000000002</v>
      </c>
    </row>
    <row r="14" spans="1:12" ht="12.75" customHeight="1">
      <c r="A14" s="36"/>
      <c r="B14" s="36"/>
      <c r="C14" s="36"/>
      <c r="D14" s="36"/>
      <c r="E14" s="36"/>
      <c r="F14" s="36"/>
      <c r="G14" s="36" t="s">
        <v>33</v>
      </c>
      <c r="H14" s="36">
        <v>1998</v>
      </c>
      <c r="I14" s="36">
        <f>ABS(1987-H14)</f>
        <v>11</v>
      </c>
      <c r="J14" s="36" t="s">
        <v>56</v>
      </c>
      <c r="K14" s="34">
        <v>3.2</v>
      </c>
      <c r="L14" s="36">
        <f>ABS(4.9-K14)</f>
        <v>1.7000000000000002</v>
      </c>
    </row>
    <row r="15" spans="1:12" ht="12.75" customHeight="1">
      <c r="A15" s="36"/>
      <c r="B15" s="36"/>
      <c r="C15" s="36"/>
      <c r="D15" s="36"/>
      <c r="E15" s="36"/>
      <c r="F15" s="36"/>
      <c r="G15" s="34" t="s">
        <v>54</v>
      </c>
      <c r="H15" s="34">
        <v>1974</v>
      </c>
      <c r="I15" s="36">
        <f>ABS(1987-H15)</f>
        <v>13</v>
      </c>
      <c r="J15" s="36" t="s">
        <v>58</v>
      </c>
      <c r="K15" s="36">
        <v>7.2</v>
      </c>
      <c r="L15" s="36">
        <f>ABS(4.9-K15)</f>
        <v>2.3</v>
      </c>
    </row>
    <row r="16" spans="1:12" ht="12.75" customHeight="1">
      <c r="A16" s="36"/>
      <c r="B16" s="36"/>
      <c r="C16" s="36"/>
      <c r="D16" s="36"/>
      <c r="E16" s="36"/>
      <c r="F16" s="36"/>
      <c r="G16" s="36" t="s">
        <v>55</v>
      </c>
      <c r="H16" s="36">
        <v>2001</v>
      </c>
      <c r="I16" s="36">
        <f>ABS(1987-H16)</f>
        <v>14</v>
      </c>
      <c r="J16" s="36" t="s">
        <v>33</v>
      </c>
      <c r="K16" s="36">
        <v>8.2</v>
      </c>
      <c r="L16" s="36">
        <f>ABS(4.9-K16)</f>
        <v>3.299999999999999</v>
      </c>
    </row>
    <row r="17" spans="1:12" ht="12.75" customHeight="1">
      <c r="A17" s="36" t="s">
        <v>57</v>
      </c>
      <c r="B17" s="36"/>
      <c r="C17" s="36"/>
      <c r="D17" s="36"/>
      <c r="E17" s="36"/>
      <c r="F17" s="36"/>
      <c r="G17" s="36" t="s">
        <v>58</v>
      </c>
      <c r="H17" s="36">
        <v>0</v>
      </c>
      <c r="I17" s="36">
        <f>ABS(1987-H17)</f>
        <v>1987</v>
      </c>
      <c r="J17" s="36" t="s">
        <v>59</v>
      </c>
      <c r="K17" s="36">
        <v>14</v>
      </c>
      <c r="L17" s="36">
        <f>ABS(4.9-K17)</f>
        <v>9.1</v>
      </c>
    </row>
    <row r="18" spans="1:12" ht="12.75" customHeight="1">
      <c r="A18" s="34"/>
      <c r="B18" s="34"/>
      <c r="C18" s="36"/>
      <c r="D18" s="36"/>
      <c r="E18" s="36"/>
      <c r="F18" s="36"/>
      <c r="G18" s="34"/>
      <c r="H18" s="34"/>
      <c r="I18" s="36"/>
      <c r="J18" s="36"/>
      <c r="K18" s="36"/>
      <c r="L18" s="36"/>
    </row>
    <row r="19" spans="1:12" ht="12.75">
      <c r="A19" s="83" t="s">
        <v>27</v>
      </c>
      <c r="B19" s="84"/>
      <c r="C19" s="84"/>
      <c r="D19" s="84"/>
      <c r="E19" s="84"/>
      <c r="F19" s="85"/>
      <c r="G19" s="83" t="s">
        <v>27</v>
      </c>
      <c r="H19" s="84"/>
      <c r="I19" s="84"/>
      <c r="J19" s="84"/>
      <c r="K19" s="84"/>
      <c r="L19" s="85"/>
    </row>
    <row r="20" spans="1:12" ht="12.75">
      <c r="A20" s="60" t="s">
        <v>30</v>
      </c>
      <c r="B20" s="60"/>
      <c r="C20" s="60"/>
      <c r="D20" s="60" t="s">
        <v>31</v>
      </c>
      <c r="E20" s="60"/>
      <c r="F20" s="60"/>
      <c r="G20" s="60" t="s">
        <v>30</v>
      </c>
      <c r="H20" s="60"/>
      <c r="I20" s="60"/>
      <c r="J20" s="60" t="s">
        <v>31</v>
      </c>
      <c r="K20" s="60"/>
      <c r="L20" s="60"/>
    </row>
    <row r="21" spans="1:12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 ht="12.75">
      <c r="A22" s="81" t="s">
        <v>44</v>
      </c>
      <c r="B22" s="60"/>
      <c r="C22" s="60"/>
      <c r="D22" s="82" t="s">
        <v>43</v>
      </c>
      <c r="E22" s="60"/>
      <c r="F22" s="60"/>
      <c r="G22" s="86" t="s">
        <v>60</v>
      </c>
      <c r="H22" s="60"/>
      <c r="I22" s="60"/>
      <c r="J22" s="82" t="s">
        <v>61</v>
      </c>
      <c r="K22" s="60"/>
      <c r="L22" s="60"/>
    </row>
    <row r="23" spans="1:12" ht="12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36" ht="12.75" customHeight="1"/>
    <row r="39" ht="12.75" customHeight="1"/>
    <row r="42" ht="12.75" customHeight="1"/>
    <row r="70" ht="12.75" customHeight="1"/>
    <row r="76" ht="12.75" customHeight="1"/>
    <row r="110" ht="12.75" customHeight="1"/>
  </sheetData>
  <mergeCells count="20">
    <mergeCell ref="G19:L19"/>
    <mergeCell ref="G20:I21"/>
    <mergeCell ref="J20:L21"/>
    <mergeCell ref="G22:I23"/>
    <mergeCell ref="J22:L23"/>
    <mergeCell ref="G1:L1"/>
    <mergeCell ref="G2:I2"/>
    <mergeCell ref="J2:L2"/>
    <mergeCell ref="G3:I3"/>
    <mergeCell ref="J3:L3"/>
    <mergeCell ref="A22:C23"/>
    <mergeCell ref="D22:F23"/>
    <mergeCell ref="D3:F3"/>
    <mergeCell ref="A19:F19"/>
    <mergeCell ref="A20:C21"/>
    <mergeCell ref="D20:F21"/>
    <mergeCell ref="A1:F1"/>
    <mergeCell ref="A2:C2"/>
    <mergeCell ref="A3:C3"/>
    <mergeCell ref="D2:F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2017-03-13T21:32:45Z</dcterms:modified>
  <cp:category/>
  <cp:version/>
  <cp:contentType/>
  <cp:contentStatus/>
</cp:coreProperties>
</file>