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<sst xmlns="http://schemas.openxmlformats.org/spreadsheetml/2006/main" count="176" uniqueCount="72">
  <si>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</si>
  <si>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</si>
  <si>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</si>
  <si>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</si>
  <si>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</si>
  <si>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</si>
  <si>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</si>
  <si>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</si>
  <si>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</si>
  <si>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</si>
  <si>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</si>
  <si>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</si>
  <si>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</si>
  <si>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</si>
  <si>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</si>
  <si>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</si>
  <si>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</si>
  <si>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</si>
  <si>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</si>
  <si>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</si>
  <si>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</si>
  <si>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</si>
  <si>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</si>
  <si>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</si>
  <si>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</si>
  <si>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</si>
  <si>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</si>
  <si>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</si>
  <si>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</si>
  <si>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</si>
  <si>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</si>
  <si>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</si>
  <si>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</si>
  <si>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</si>
  <si>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</si>
  <si>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</si>
  <si>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</si>
  <si>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Science &amp; Nature</t>
  </si>
  <si>
    <t>General Kniowledge</t>
  </si>
  <si>
    <t>FANMOUS FACES</t>
  </si>
  <si>
    <t>TEAM BOSLEY</t>
  </si>
  <si>
    <t>JUST THE TWO OF US</t>
  </si>
  <si>
    <t>EXCUSE ME A MOMENT I NEED A WEE</t>
  </si>
  <si>
    <t>JUST THE TW OF US</t>
  </si>
  <si>
    <t>TEAM BOSLEY 13</t>
  </si>
  <si>
    <t>PSW 5</t>
  </si>
  <si>
    <t>FOOD &amp; DRINK</t>
  </si>
  <si>
    <t>COALITION OF CASTROPHIES</t>
  </si>
  <si>
    <t>WHIZZY QUIZZERS</t>
  </si>
  <si>
    <t xml:space="preserve">THE ALLSORTS </t>
  </si>
  <si>
    <t>WHIZZY QUIZZERS 11</t>
  </si>
  <si>
    <t>COALITION OF CASTROPHIES 1</t>
  </si>
  <si>
    <t>COALITION OF CASTROPHIES37</t>
  </si>
  <si>
    <t>MUSIC INTROS</t>
  </si>
  <si>
    <t>SPORT &amp; LEISURE</t>
  </si>
  <si>
    <t>TOP 5'S</t>
  </si>
  <si>
    <t>TV &amp; FILM</t>
  </si>
  <si>
    <t>BOBBYS BLINKERS</t>
  </si>
  <si>
    <t>NMS AND THE STRAGGLER</t>
  </si>
  <si>
    <t>CAPTAIN COOL FEATURING SMURFETT</t>
  </si>
  <si>
    <t>T4</t>
  </si>
  <si>
    <t>LIGHT FIXTURES</t>
  </si>
  <si>
    <t>LRWG</t>
  </si>
  <si>
    <t>BOBBY BLINKERS 2</t>
  </si>
  <si>
    <t>ALL SORTS 12</t>
  </si>
  <si>
    <t>Week Number: #3</t>
  </si>
  <si>
    <t>NHS &amp; THE STRAGGLER</t>
  </si>
  <si>
    <t>CAPTAIN COOL &amp; SMURFETTE</t>
  </si>
  <si>
    <t xml:space="preserve">BOBBY BLINKERS </t>
  </si>
  <si>
    <t>DINGBATS</t>
  </si>
  <si>
    <t>FOOD #DRINK</t>
  </si>
  <si>
    <t>The Rutland &amp; Derby - Monday Night Quiz - Quiz League #48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</si>
</sst>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4" xfId="0" applyBorder="1" applyAlignment="1">
      <alignment horizontal="right"/>
    </xf>
    <xf numFmtId="16" fontId="0" fillId="0" borderId="3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1">
      <selection activeCell="P19" sqref="P1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3" t="s">
        <v>71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 t="s">
        <v>16</v>
      </c>
      <c r="B2" s="47"/>
      <c r="C2" s="47"/>
      <c r="D2" s="47"/>
      <c r="E2" s="47"/>
      <c r="F2" s="47"/>
      <c r="G2" s="47"/>
      <c r="H2" s="40">
        <v>3</v>
      </c>
      <c r="I2" s="48"/>
      <c r="J2" s="49"/>
    </row>
    <row r="3" spans="1:10" ht="12.75" customHeight="1">
      <c r="A3" s="50" t="s">
        <v>0</v>
      </c>
      <c r="B3" s="52" t="s">
        <v>1</v>
      </c>
      <c r="C3" s="50" t="s">
        <v>17</v>
      </c>
      <c r="D3" s="54" t="s">
        <v>24</v>
      </c>
      <c r="E3" s="55"/>
      <c r="F3" s="55"/>
      <c r="G3" s="55"/>
      <c r="H3" s="56"/>
      <c r="I3" s="50" t="s">
        <v>3</v>
      </c>
      <c r="J3" s="11" t="s">
        <v>14</v>
      </c>
    </row>
    <row r="4" spans="1:10" ht="12.75">
      <c r="A4" s="51"/>
      <c r="B4" s="53"/>
      <c r="C4" s="51"/>
      <c r="D4" s="2">
        <v>42856</v>
      </c>
      <c r="E4" s="2">
        <f>D4+7</f>
        <v>42863</v>
      </c>
      <c r="F4" s="2">
        <f>E4+7</f>
        <v>42870</v>
      </c>
      <c r="G4" s="2">
        <f>F4+7</f>
        <v>42877</v>
      </c>
      <c r="H4" s="41">
        <v>42884</v>
      </c>
      <c r="I4" s="51"/>
      <c r="J4" s="11" t="s">
        <v>15</v>
      </c>
    </row>
    <row r="5" spans="1:10" s="32" customFormat="1" ht="12.75" customHeight="1">
      <c r="A5" s="33">
        <v>1</v>
      </c>
      <c r="B5" s="36" t="s">
        <v>35</v>
      </c>
      <c r="C5" s="5">
        <f aca="true" t="shared" si="0" ref="C5:C20">COUNTIF(D5:G5,"&lt;&gt;")</f>
        <v>3</v>
      </c>
      <c r="D5" s="5">
        <v>51.5</v>
      </c>
      <c r="E5" s="5">
        <v>62</v>
      </c>
      <c r="F5" s="5">
        <v>55</v>
      </c>
      <c r="G5" s="5"/>
      <c r="H5" s="5"/>
      <c r="I5" s="5">
        <f aca="true" t="shared" si="1" ref="I5:I14">SUM(D5:H5)</f>
        <v>168.5</v>
      </c>
      <c r="J5" s="31">
        <f aca="true" t="shared" si="2" ref="J5:J11">I5/C5</f>
        <v>56.166666666666664</v>
      </c>
    </row>
    <row r="6" spans="1:10" s="32" customFormat="1" ht="12.75">
      <c r="A6" s="33">
        <f aca="true" t="shared" si="3" ref="A6:A16">A5+1</f>
        <v>2</v>
      </c>
      <c r="B6" s="36" t="s">
        <v>40</v>
      </c>
      <c r="C6" s="5">
        <f t="shared" si="0"/>
        <v>3</v>
      </c>
      <c r="D6" s="5">
        <v>55.5</v>
      </c>
      <c r="E6" s="5">
        <v>45</v>
      </c>
      <c r="F6" s="5">
        <v>54</v>
      </c>
      <c r="G6" s="5"/>
      <c r="H6" s="5"/>
      <c r="I6" s="5">
        <f t="shared" si="1"/>
        <v>154.5</v>
      </c>
      <c r="J6" s="31">
        <f t="shared" si="2"/>
        <v>51.5</v>
      </c>
    </row>
    <row r="7" spans="1:10" s="32" customFormat="1" ht="12.75">
      <c r="A7" s="33">
        <f t="shared" si="3"/>
        <v>3</v>
      </c>
      <c r="B7" s="36" t="s">
        <v>36</v>
      </c>
      <c r="C7" s="5">
        <f t="shared" si="0"/>
        <v>2</v>
      </c>
      <c r="D7" s="5">
        <v>49.5</v>
      </c>
      <c r="E7" s="5">
        <v>48</v>
      </c>
      <c r="F7" s="5"/>
      <c r="G7" s="5"/>
      <c r="H7" s="5"/>
      <c r="I7" s="5">
        <f t="shared" si="1"/>
        <v>97.5</v>
      </c>
      <c r="J7" s="31">
        <f t="shared" si="2"/>
        <v>48.75</v>
      </c>
    </row>
    <row r="8" spans="1:10" s="32" customFormat="1" ht="12" customHeight="1">
      <c r="A8" s="33">
        <f t="shared" si="3"/>
        <v>4</v>
      </c>
      <c r="B8" s="36" t="s">
        <v>33</v>
      </c>
      <c r="C8" s="5">
        <f t="shared" si="0"/>
        <v>3</v>
      </c>
      <c r="D8" s="5">
        <v>46.5</v>
      </c>
      <c r="E8" s="5">
        <v>39.5</v>
      </c>
      <c r="F8" s="5">
        <v>48</v>
      </c>
      <c r="G8" s="5"/>
      <c r="H8" s="5"/>
      <c r="I8" s="5">
        <f t="shared" si="1"/>
        <v>134</v>
      </c>
      <c r="J8" s="31">
        <f t="shared" si="2"/>
        <v>44.666666666666664</v>
      </c>
    </row>
    <row r="9" spans="1:10" s="32" customFormat="1" ht="12.75">
      <c r="A9" s="33">
        <f t="shared" si="3"/>
        <v>5</v>
      </c>
      <c r="B9" s="36" t="s">
        <v>32</v>
      </c>
      <c r="C9" s="5">
        <f t="shared" si="0"/>
        <v>3</v>
      </c>
      <c r="D9" s="5">
        <v>41.5</v>
      </c>
      <c r="E9" s="5">
        <v>44</v>
      </c>
      <c r="F9" s="5">
        <v>41</v>
      </c>
      <c r="G9" s="5"/>
      <c r="H9" s="5"/>
      <c r="I9" s="5">
        <f t="shared" si="1"/>
        <v>126.5</v>
      </c>
      <c r="J9" s="31">
        <f t="shared" si="2"/>
        <v>42.166666666666664</v>
      </c>
    </row>
    <row r="10" spans="1:10" s="32" customFormat="1" ht="12.75">
      <c r="A10" s="33">
        <f t="shared" si="3"/>
        <v>6</v>
      </c>
      <c r="B10" s="36" t="s">
        <v>31</v>
      </c>
      <c r="C10" s="5">
        <f t="shared" si="0"/>
        <v>2</v>
      </c>
      <c r="D10" s="5">
        <v>30</v>
      </c>
      <c r="E10" s="5">
        <v>29</v>
      </c>
      <c r="F10" s="5"/>
      <c r="G10" s="5"/>
      <c r="H10" s="5"/>
      <c r="I10" s="5">
        <f t="shared" si="1"/>
        <v>59</v>
      </c>
      <c r="J10" s="31">
        <f t="shared" si="2"/>
        <v>29.5</v>
      </c>
    </row>
    <row r="11" spans="1:10" s="32" customFormat="1" ht="12.75">
      <c r="A11" s="33">
        <f t="shared" si="3"/>
        <v>7</v>
      </c>
      <c r="B11" s="36" t="s">
        <v>48</v>
      </c>
      <c r="C11" s="5">
        <f t="shared" si="0"/>
        <v>1</v>
      </c>
      <c r="D11" s="5"/>
      <c r="E11" s="5">
        <v>46.5</v>
      </c>
      <c r="F11" s="5"/>
      <c r="G11" s="5"/>
      <c r="H11" s="5"/>
      <c r="I11" s="5">
        <f t="shared" si="1"/>
        <v>46.5</v>
      </c>
      <c r="J11" s="31">
        <f t="shared" si="2"/>
        <v>46.5</v>
      </c>
    </row>
    <row r="12" spans="1:10" s="32" customFormat="1" ht="12.75">
      <c r="A12" s="33">
        <f t="shared" si="3"/>
        <v>8</v>
      </c>
      <c r="B12" s="36" t="s">
        <v>42</v>
      </c>
      <c r="C12" s="5">
        <f t="shared" si="0"/>
        <v>1</v>
      </c>
      <c r="D12" s="5">
        <v>44</v>
      </c>
      <c r="E12" s="5"/>
      <c r="F12" s="5"/>
      <c r="G12" s="5"/>
      <c r="H12" s="5"/>
      <c r="I12" s="5">
        <f t="shared" si="1"/>
        <v>44</v>
      </c>
      <c r="J12" s="31">
        <f>I12/C12</f>
        <v>44</v>
      </c>
    </row>
    <row r="13" spans="1:10" s="32" customFormat="1" ht="13.5" customHeight="1">
      <c r="A13" s="33">
        <f t="shared" si="3"/>
        <v>9</v>
      </c>
      <c r="B13" s="34" t="s">
        <v>43</v>
      </c>
      <c r="C13" s="5">
        <f t="shared" si="0"/>
        <v>1</v>
      </c>
      <c r="D13" s="5">
        <v>44</v>
      </c>
      <c r="E13" s="5"/>
      <c r="F13" s="5"/>
      <c r="G13" s="5"/>
      <c r="H13" s="5"/>
      <c r="I13" s="5">
        <f t="shared" si="1"/>
        <v>44</v>
      </c>
      <c r="J13" s="31">
        <f>I13/C13</f>
        <v>44</v>
      </c>
    </row>
    <row r="14" spans="1:10" s="32" customFormat="1" ht="12.75">
      <c r="A14" s="33">
        <f t="shared" si="3"/>
        <v>10</v>
      </c>
      <c r="B14" s="34" t="s">
        <v>52</v>
      </c>
      <c r="C14" s="5">
        <f t="shared" si="0"/>
        <v>1</v>
      </c>
      <c r="D14" s="5"/>
      <c r="E14" s="5">
        <v>37</v>
      </c>
      <c r="F14" s="5"/>
      <c r="G14" s="5"/>
      <c r="H14" s="5"/>
      <c r="I14" s="5">
        <f t="shared" si="1"/>
        <v>37</v>
      </c>
      <c r="J14" s="31">
        <f>I14/C14</f>
        <v>37</v>
      </c>
    </row>
    <row r="15" spans="1:10" ht="12.75">
      <c r="A15" s="4">
        <f t="shared" si="3"/>
        <v>11</v>
      </c>
      <c r="B15" s="36" t="s">
        <v>62</v>
      </c>
      <c r="C15" s="5">
        <f t="shared" si="0"/>
        <v>1</v>
      </c>
      <c r="D15" s="5"/>
      <c r="E15" s="5"/>
      <c r="F15" s="5">
        <v>44.5</v>
      </c>
      <c r="G15" s="5"/>
      <c r="H15" s="5"/>
      <c r="I15" s="5">
        <f aca="true" t="shared" si="4" ref="I15:I20">SUM(D15:H15)</f>
        <v>44.5</v>
      </c>
      <c r="J15" s="31">
        <f aca="true" t="shared" si="5" ref="J15:J20">I15/C15</f>
        <v>44.5</v>
      </c>
    </row>
    <row r="16" spans="1:10" ht="12.75">
      <c r="A16" s="4">
        <f t="shared" si="3"/>
        <v>12</v>
      </c>
      <c r="B16" s="36" t="s">
        <v>66</v>
      </c>
      <c r="C16" s="5">
        <f t="shared" si="0"/>
        <v>1</v>
      </c>
      <c r="D16" s="5"/>
      <c r="E16" s="5"/>
      <c r="F16" s="5">
        <v>42.5</v>
      </c>
      <c r="G16" s="5"/>
      <c r="H16" s="5"/>
      <c r="I16" s="5">
        <f t="shared" si="4"/>
        <v>42.5</v>
      </c>
      <c r="J16" s="31">
        <f t="shared" si="5"/>
        <v>42.5</v>
      </c>
    </row>
    <row r="17" spans="1:10" ht="12.75">
      <c r="A17" s="4">
        <v>13</v>
      </c>
      <c r="B17" s="34" t="s">
        <v>60</v>
      </c>
      <c r="C17" s="5">
        <f t="shared" si="0"/>
        <v>1</v>
      </c>
      <c r="D17" s="5"/>
      <c r="E17" s="5"/>
      <c r="F17" s="5">
        <v>41</v>
      </c>
      <c r="G17" s="5"/>
      <c r="H17" s="5"/>
      <c r="I17" s="5">
        <f t="shared" si="4"/>
        <v>41</v>
      </c>
      <c r="J17" s="31">
        <f t="shared" si="5"/>
        <v>41</v>
      </c>
    </row>
    <row r="18" spans="1:10" ht="12.75">
      <c r="A18" s="4">
        <v>14</v>
      </c>
      <c r="B18" s="34" t="s">
        <v>61</v>
      </c>
      <c r="C18" s="5">
        <f t="shared" si="0"/>
        <v>1</v>
      </c>
      <c r="D18" s="5"/>
      <c r="E18" s="5"/>
      <c r="F18" s="5">
        <v>37.5</v>
      </c>
      <c r="G18" s="5"/>
      <c r="H18" s="5"/>
      <c r="I18" s="5">
        <f t="shared" si="4"/>
        <v>37.5</v>
      </c>
      <c r="J18" s="31">
        <f t="shared" si="5"/>
        <v>37.5</v>
      </c>
    </row>
    <row r="19" spans="1:10" ht="12.75">
      <c r="A19" s="4">
        <v>15</v>
      </c>
      <c r="B19" s="34" t="s">
        <v>67</v>
      </c>
      <c r="C19" s="5">
        <f t="shared" si="0"/>
        <v>1</v>
      </c>
      <c r="D19" s="5"/>
      <c r="E19" s="5"/>
      <c r="F19" s="5">
        <v>35</v>
      </c>
      <c r="G19" s="5"/>
      <c r="H19" s="5"/>
      <c r="I19" s="5">
        <f t="shared" si="4"/>
        <v>35</v>
      </c>
      <c r="J19" s="31">
        <f t="shared" si="5"/>
        <v>35</v>
      </c>
    </row>
    <row r="20" spans="1:10" ht="12.75">
      <c r="A20" s="4">
        <v>16</v>
      </c>
      <c r="B20" s="36" t="s">
        <v>68</v>
      </c>
      <c r="C20" s="5">
        <f t="shared" si="0"/>
        <v>1</v>
      </c>
      <c r="D20" s="5"/>
      <c r="E20" s="5"/>
      <c r="F20" s="5">
        <v>28.5</v>
      </c>
      <c r="G20" s="5"/>
      <c r="H20" s="5"/>
      <c r="I20" s="5">
        <f t="shared" si="4"/>
        <v>28.5</v>
      </c>
      <c r="J20" s="31">
        <f t="shared" si="5"/>
        <v>28.5</v>
      </c>
    </row>
    <row r="21" spans="1:10" ht="12.75">
      <c r="A21" s="4">
        <v>17</v>
      </c>
      <c r="B21" s="36"/>
      <c r="C21" s="5"/>
      <c r="D21" s="5"/>
      <c r="E21" s="5"/>
      <c r="F21" s="5"/>
      <c r="G21" s="5"/>
      <c r="H21" s="5"/>
      <c r="I21" s="5"/>
      <c r="J21" s="11"/>
    </row>
    <row r="22" spans="1:10" ht="12.75">
      <c r="A22" s="4">
        <v>18</v>
      </c>
      <c r="B22" s="36"/>
      <c r="C22" s="5"/>
      <c r="D22" s="5"/>
      <c r="E22" s="5"/>
      <c r="F22" s="5"/>
      <c r="G22" s="5"/>
      <c r="H22" s="5"/>
      <c r="I22" s="5"/>
      <c r="J22" s="11"/>
    </row>
    <row r="23" spans="1:10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11"/>
    </row>
    <row r="24" spans="1:10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11"/>
    </row>
    <row r="25" spans="1:10" ht="12.75">
      <c r="A25" s="60" t="s">
        <v>18</v>
      </c>
      <c r="B25" s="61"/>
      <c r="C25" s="61"/>
      <c r="D25" s="61"/>
      <c r="E25" s="61"/>
      <c r="F25" s="61"/>
      <c r="G25" s="61"/>
      <c r="H25" s="61"/>
      <c r="I25" s="61"/>
      <c r="J25" s="62"/>
    </row>
    <row r="26" spans="1:10" ht="12.75">
      <c r="A26" s="63"/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2.75">
      <c r="A27" s="59" t="s">
        <v>10</v>
      </c>
      <c r="B27" s="58" t="s">
        <v>12</v>
      </c>
      <c r="C27" s="9" t="s">
        <v>9</v>
      </c>
      <c r="D27" s="11">
        <f>SUM(D5:D24)/D29</f>
        <v>45.3125</v>
      </c>
      <c r="E27" s="11">
        <f>SUM(E5:E24)/E29</f>
        <v>43.875</v>
      </c>
      <c r="F27" s="11">
        <f>SUM(F5:F24)/F29</f>
        <v>42.7</v>
      </c>
      <c r="G27" s="11"/>
      <c r="H27" s="11"/>
      <c r="I27" s="6"/>
      <c r="J27" s="18"/>
    </row>
    <row r="28" spans="1:10" ht="12.75">
      <c r="A28" s="59"/>
      <c r="B28" s="58"/>
      <c r="C28" s="10" t="s">
        <v>13</v>
      </c>
      <c r="D28" s="11">
        <f>MAX(D5:D24)</f>
        <v>55.5</v>
      </c>
      <c r="E28" s="11">
        <f>MAX(E5:E24)</f>
        <v>62</v>
      </c>
      <c r="F28" s="11">
        <f>MAX(F5:F24)</f>
        <v>55</v>
      </c>
      <c r="G28" s="11"/>
      <c r="H28" s="11"/>
      <c r="I28" s="16"/>
      <c r="J28" s="17"/>
    </row>
    <row r="29" spans="1:10" ht="12.75">
      <c r="A29" s="59"/>
      <c r="B29" s="58"/>
      <c r="C29" s="13" t="s">
        <v>14</v>
      </c>
      <c r="D29" s="14">
        <f>COUNTIF(D5:D24,"&lt;&gt;")</f>
        <v>8</v>
      </c>
      <c r="E29" s="14">
        <f>COUNTIF(E5:E24,"&lt;&gt;")</f>
        <v>8</v>
      </c>
      <c r="F29" s="14">
        <f>COUNTIF(F5:F24,"&lt;&gt;")</f>
        <v>10</v>
      </c>
      <c r="G29" s="14"/>
      <c r="H29" s="14"/>
      <c r="I29" s="18"/>
      <c r="J29" s="17"/>
    </row>
    <row r="30" spans="1:10" ht="12.75">
      <c r="A30" s="59"/>
      <c r="B30" s="57" t="s">
        <v>11</v>
      </c>
      <c r="C30" s="3" t="s">
        <v>4</v>
      </c>
      <c r="D30" s="8" t="s">
        <v>53</v>
      </c>
      <c r="E30" s="8" t="s">
        <v>53</v>
      </c>
      <c r="F30" s="8" t="s">
        <v>53</v>
      </c>
      <c r="G30" s="8"/>
      <c r="H30" s="8"/>
      <c r="I30" s="19"/>
      <c r="J30" s="17"/>
    </row>
    <row r="31" spans="1:10" ht="12.75">
      <c r="A31" s="59"/>
      <c r="B31" s="57"/>
      <c r="C31" s="3" t="s">
        <v>5</v>
      </c>
      <c r="D31" s="8" t="s">
        <v>46</v>
      </c>
      <c r="E31" s="8" t="s">
        <v>54</v>
      </c>
      <c r="F31" s="8" t="s">
        <v>56</v>
      </c>
      <c r="G31" s="8"/>
      <c r="H31" s="8"/>
      <c r="I31" s="20"/>
      <c r="J31" s="21"/>
    </row>
    <row r="32" spans="1:10" ht="12.75">
      <c r="A32" s="59"/>
      <c r="B32" s="57"/>
      <c r="C32" s="3" t="s">
        <v>6</v>
      </c>
      <c r="D32" s="8" t="s">
        <v>39</v>
      </c>
      <c r="E32" s="8" t="s">
        <v>55</v>
      </c>
      <c r="F32" s="8" t="s">
        <v>69</v>
      </c>
      <c r="G32" s="8"/>
      <c r="H32" s="8"/>
      <c r="I32" s="20"/>
      <c r="J32" s="21"/>
    </row>
    <row r="33" spans="1:10" ht="12.75" customHeight="1">
      <c r="A33" s="59"/>
      <c r="B33" s="57"/>
      <c r="C33" s="3" t="s">
        <v>7</v>
      </c>
      <c r="D33" s="8" t="s">
        <v>37</v>
      </c>
      <c r="E33" s="8" t="s">
        <v>56</v>
      </c>
      <c r="F33" s="8" t="s">
        <v>70</v>
      </c>
      <c r="G33" s="8"/>
      <c r="H33" s="8"/>
      <c r="I33" s="20"/>
      <c r="J33" s="21"/>
    </row>
    <row r="34" spans="1:10" s="7" customFormat="1" ht="12.75" customHeight="1">
      <c r="A34" s="59"/>
      <c r="B34" s="57"/>
      <c r="C34" s="3" t="s">
        <v>8</v>
      </c>
      <c r="D34" s="8" t="s">
        <v>38</v>
      </c>
      <c r="E34" s="8" t="s">
        <v>38</v>
      </c>
      <c r="F34" s="8" t="s">
        <v>38</v>
      </c>
      <c r="G34" s="8"/>
      <c r="H34" s="8"/>
      <c r="I34" s="20"/>
      <c r="J34" s="21"/>
    </row>
    <row r="35" spans="1:10" s="12" customFormat="1" ht="12.75">
      <c r="A35" s="22"/>
      <c r="B35" s="6"/>
      <c r="C35" s="1"/>
      <c r="D35" s="24"/>
      <c r="E35" s="24"/>
      <c r="F35" s="23"/>
      <c r="G35" s="24"/>
      <c r="H35" s="42"/>
      <c r="I35" s="20"/>
      <c r="J35" s="21"/>
    </row>
    <row r="36" spans="1:10" s="15" customFormat="1" ht="12.75">
      <c r="A36" s="6"/>
      <c r="B36" s="6"/>
      <c r="C36" s="1"/>
      <c r="D36" s="1"/>
      <c r="E36" s="1"/>
      <c r="F36" s="1"/>
      <c r="G36" s="1"/>
      <c r="H36" s="1"/>
      <c r="I36"/>
      <c r="J36" s="12"/>
    </row>
    <row r="37" ht="11.25" customHeight="1"/>
    <row r="39" ht="12.75">
      <c r="K39" s="12"/>
    </row>
  </sheetData>
  <mergeCells count="12">
    <mergeCell ref="B30:B34"/>
    <mergeCell ref="B27:B29"/>
    <mergeCell ref="A27:A34"/>
    <mergeCell ref="A25:J26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94" zoomScaleNormal="94" workbookViewId="0" topLeftCell="A1">
      <selection activeCell="G24" sqref="G24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>
      <c r="A2" s="77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2.75" customHeight="1">
      <c r="A3" s="80" t="s">
        <v>0</v>
      </c>
      <c r="B3" s="82" t="s">
        <v>1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25"/>
    </row>
    <row r="4" spans="1:13" ht="12.75">
      <c r="A4" s="81"/>
      <c r="B4" s="83"/>
      <c r="C4" s="66">
        <v>42891</v>
      </c>
      <c r="D4" s="67"/>
      <c r="E4" s="66">
        <f>C4+7</f>
        <v>42898</v>
      </c>
      <c r="F4" s="67"/>
      <c r="G4" s="66">
        <f>E4+7</f>
        <v>42905</v>
      </c>
      <c r="H4" s="67"/>
      <c r="I4" s="66">
        <f>G4+7</f>
        <v>42912</v>
      </c>
      <c r="J4" s="67"/>
      <c r="K4" s="66"/>
      <c r="L4" s="67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/>
      <c r="L5" s="28"/>
      <c r="M5" s="29" t="s">
        <v>22</v>
      </c>
    </row>
    <row r="6" spans="1:13" ht="12.75" customHeight="1">
      <c r="A6" s="30">
        <v>1</v>
      </c>
      <c r="B6" s="36" t="s">
        <v>31</v>
      </c>
      <c r="C6" s="27">
        <v>2</v>
      </c>
      <c r="D6" s="30"/>
      <c r="E6" s="30">
        <v>2</v>
      </c>
      <c r="F6" s="30">
        <v>3</v>
      </c>
      <c r="G6" s="30"/>
      <c r="H6" s="30"/>
      <c r="I6" s="30"/>
      <c r="J6" s="30"/>
      <c r="K6" s="27"/>
      <c r="L6" s="30"/>
      <c r="M6" s="30">
        <f>SUM(C6:L6)</f>
        <v>7</v>
      </c>
    </row>
    <row r="7" spans="1:13" ht="12.75">
      <c r="A7" s="30">
        <f aca="true" t="shared" si="0" ref="A7:A14">A6+1</f>
        <v>2</v>
      </c>
      <c r="B7" s="36" t="s">
        <v>32</v>
      </c>
      <c r="C7" s="30"/>
      <c r="D7" s="30">
        <v>3</v>
      </c>
      <c r="E7" s="30">
        <v>3</v>
      </c>
      <c r="F7" s="30"/>
      <c r="G7" s="30"/>
      <c r="H7" s="30"/>
      <c r="I7" s="30"/>
      <c r="J7" s="30"/>
      <c r="K7" s="30"/>
      <c r="L7" s="30"/>
      <c r="M7" s="30">
        <f>SUM(C7:L7)</f>
        <v>6</v>
      </c>
    </row>
    <row r="8" spans="1:13" ht="12.75">
      <c r="A8" s="30">
        <f t="shared" si="0"/>
        <v>3</v>
      </c>
      <c r="B8" s="36" t="s">
        <v>61</v>
      </c>
      <c r="C8" s="27"/>
      <c r="D8" s="27"/>
      <c r="E8" s="27"/>
      <c r="F8" s="27"/>
      <c r="G8" s="27">
        <v>3</v>
      </c>
      <c r="H8" s="27">
        <v>2</v>
      </c>
      <c r="I8" s="27"/>
      <c r="J8" s="27"/>
      <c r="K8" s="27"/>
      <c r="L8" s="27"/>
      <c r="M8" s="30">
        <f>SUM(C8:L8)</f>
        <v>5</v>
      </c>
    </row>
    <row r="9" spans="1:13" ht="12" customHeight="1">
      <c r="A9" s="30">
        <f t="shared" si="0"/>
        <v>4</v>
      </c>
      <c r="B9" s="36" t="s">
        <v>40</v>
      </c>
      <c r="C9" s="27">
        <v>3</v>
      </c>
      <c r="D9" s="27">
        <v>1</v>
      </c>
      <c r="E9" s="27"/>
      <c r="F9" s="27"/>
      <c r="G9" s="27"/>
      <c r="H9" s="27"/>
      <c r="I9" s="27"/>
      <c r="J9" s="27"/>
      <c r="K9" s="27"/>
      <c r="L9" s="27"/>
      <c r="M9" s="30">
        <f>SUM(C9:L9)</f>
        <v>4</v>
      </c>
    </row>
    <row r="10" spans="1:13" ht="12.75">
      <c r="A10" s="30">
        <f t="shared" si="0"/>
        <v>5</v>
      </c>
      <c r="B10" s="36" t="s">
        <v>36</v>
      </c>
      <c r="C10" s="27">
        <v>1</v>
      </c>
      <c r="D10" s="27">
        <v>2</v>
      </c>
      <c r="E10" s="27"/>
      <c r="F10" s="27">
        <v>1</v>
      </c>
      <c r="G10" s="27"/>
      <c r="H10" s="27"/>
      <c r="I10" s="27"/>
      <c r="J10" s="27"/>
      <c r="K10" s="27"/>
      <c r="L10" s="27"/>
      <c r="M10" s="30">
        <f>SUM(C10:L10)</f>
        <v>4</v>
      </c>
    </row>
    <row r="11" spans="1:13" ht="12.75">
      <c r="A11" s="30">
        <f t="shared" si="0"/>
        <v>6</v>
      </c>
      <c r="B11" s="36" t="s">
        <v>42</v>
      </c>
      <c r="C11" s="27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30">
        <f>SUM(C11:L11)</f>
        <v>3</v>
      </c>
    </row>
    <row r="12" spans="1:13" ht="12.75">
      <c r="A12" s="30">
        <f t="shared" si="0"/>
        <v>7</v>
      </c>
      <c r="B12" s="34" t="s">
        <v>43</v>
      </c>
      <c r="C12" s="27">
        <v>3</v>
      </c>
      <c r="D12" s="27"/>
      <c r="E12" s="27"/>
      <c r="F12" s="27"/>
      <c r="G12" s="27"/>
      <c r="H12" s="27"/>
      <c r="I12" s="27"/>
      <c r="J12" s="27"/>
      <c r="K12" s="27"/>
      <c r="L12" s="27"/>
      <c r="M12" s="30">
        <f>SUM(C12:L12)</f>
        <v>3</v>
      </c>
    </row>
    <row r="13" spans="1:13" ht="12.75">
      <c r="A13" s="30">
        <f t="shared" si="0"/>
        <v>8</v>
      </c>
      <c r="B13" s="35" t="s">
        <v>40</v>
      </c>
      <c r="C13" s="27"/>
      <c r="D13" s="30"/>
      <c r="E13" s="30"/>
      <c r="F13" s="30">
        <v>3</v>
      </c>
      <c r="G13" s="30"/>
      <c r="H13" s="30"/>
      <c r="I13" s="30"/>
      <c r="J13" s="30"/>
      <c r="K13" s="27"/>
      <c r="L13" s="30"/>
      <c r="M13" s="30">
        <f>SUM(C13:L13)</f>
        <v>3</v>
      </c>
    </row>
    <row r="14" spans="1:13" ht="12.75">
      <c r="A14" s="30">
        <f t="shared" si="0"/>
        <v>9</v>
      </c>
      <c r="B14" s="36" t="s">
        <v>57</v>
      </c>
      <c r="C14" s="27"/>
      <c r="D14" s="27"/>
      <c r="E14" s="27"/>
      <c r="F14" s="27"/>
      <c r="G14" s="27"/>
      <c r="H14" s="27">
        <v>3</v>
      </c>
      <c r="I14" s="27"/>
      <c r="J14" s="27"/>
      <c r="K14" s="27"/>
      <c r="L14" s="27"/>
      <c r="M14" s="30">
        <f>SUM(C14:L14)</f>
        <v>3</v>
      </c>
    </row>
    <row r="15" spans="1:13" ht="12.75">
      <c r="A15" s="30">
        <v>10</v>
      </c>
      <c r="B15" s="35" t="s">
        <v>48</v>
      </c>
      <c r="C15" s="30"/>
      <c r="D15" s="30"/>
      <c r="E15" s="30"/>
      <c r="F15" s="30">
        <v>2</v>
      </c>
      <c r="G15" s="30"/>
      <c r="H15" s="30"/>
      <c r="I15" s="30"/>
      <c r="J15" s="30"/>
      <c r="K15" s="30"/>
      <c r="L15" s="30"/>
      <c r="M15" s="30">
        <f>SUM(C15:L15)</f>
        <v>2</v>
      </c>
    </row>
    <row r="16" spans="1:13" ht="12.75">
      <c r="A16" s="30">
        <v>11</v>
      </c>
      <c r="B16" s="36" t="s">
        <v>60</v>
      </c>
      <c r="C16" s="27"/>
      <c r="D16" s="27"/>
      <c r="E16" s="27"/>
      <c r="F16" s="27"/>
      <c r="G16" s="27">
        <v>2</v>
      </c>
      <c r="H16" s="27"/>
      <c r="I16" s="27"/>
      <c r="J16" s="27"/>
      <c r="K16" s="27"/>
      <c r="L16" s="27"/>
      <c r="M16" s="30">
        <f>SUM(C16:L16)</f>
        <v>2</v>
      </c>
    </row>
    <row r="17" spans="1:13" ht="12.75">
      <c r="A17" s="30">
        <v>12</v>
      </c>
      <c r="B17" s="36" t="s">
        <v>49</v>
      </c>
      <c r="C17" s="27"/>
      <c r="D17" s="27"/>
      <c r="E17" s="27">
        <v>1</v>
      </c>
      <c r="F17" s="27"/>
      <c r="G17" s="27"/>
      <c r="H17" s="27"/>
      <c r="I17" s="27"/>
      <c r="J17" s="27"/>
      <c r="K17" s="27"/>
      <c r="L17" s="27"/>
      <c r="M17" s="30">
        <f>SUM(C17:L17)</f>
        <v>1</v>
      </c>
    </row>
    <row r="18" spans="1:13" ht="12.75">
      <c r="A18" s="30">
        <v>13</v>
      </c>
      <c r="B18" s="34" t="s">
        <v>59</v>
      </c>
      <c r="C18" s="27"/>
      <c r="D18" s="27"/>
      <c r="E18" s="27"/>
      <c r="F18" s="27"/>
      <c r="G18" s="27"/>
      <c r="H18" s="27">
        <v>1</v>
      </c>
      <c r="I18" s="27"/>
      <c r="J18" s="27"/>
      <c r="K18" s="27"/>
      <c r="L18" s="27"/>
      <c r="M18" s="30">
        <f>SUM(C18:L18)</f>
        <v>1</v>
      </c>
    </row>
    <row r="19" spans="1:13" ht="12.75">
      <c r="A19" s="30">
        <v>14</v>
      </c>
      <c r="B19" s="34" t="s">
        <v>58</v>
      </c>
      <c r="C19" s="30"/>
      <c r="D19" s="30"/>
      <c r="E19" s="30"/>
      <c r="F19" s="30"/>
      <c r="G19" s="30">
        <v>1</v>
      </c>
      <c r="H19" s="30"/>
      <c r="I19" s="30"/>
      <c r="J19" s="30"/>
      <c r="K19" s="30"/>
      <c r="L19" s="30"/>
      <c r="M19" s="30">
        <f>SUM(C19:L19)</f>
        <v>1</v>
      </c>
    </row>
    <row r="20" spans="1:13" ht="12.75" customHeight="1">
      <c r="A20" s="68" t="s">
        <v>23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2.7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0:M21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="85" zoomScaleNormal="85" workbookViewId="0" topLeftCell="A37">
      <selection activeCell="H48" sqref="H48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8" t="s">
        <v>28</v>
      </c>
      <c r="B1" s="78"/>
      <c r="C1" s="78"/>
      <c r="D1" s="78"/>
      <c r="E1" s="78"/>
      <c r="F1" s="78"/>
    </row>
    <row r="2" spans="1:6" ht="12.75">
      <c r="A2" s="90">
        <v>42891</v>
      </c>
      <c r="B2" s="91"/>
      <c r="C2" s="91"/>
      <c r="D2" s="90">
        <v>42891</v>
      </c>
      <c r="E2" s="91"/>
      <c r="F2" s="91"/>
    </row>
    <row r="3" spans="1:6" ht="12.75">
      <c r="A3" s="91" t="s">
        <v>19</v>
      </c>
      <c r="B3" s="91"/>
      <c r="C3" s="91"/>
      <c r="D3" s="91" t="s">
        <v>20</v>
      </c>
      <c r="E3" s="91"/>
      <c r="F3" s="91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9" t="s">
        <v>40</v>
      </c>
      <c r="B5" s="39">
        <v>93</v>
      </c>
      <c r="C5" s="39">
        <f aca="true" t="shared" si="0" ref="C5:C12">ABS(93-B5)</f>
        <v>0</v>
      </c>
      <c r="D5" s="36" t="s">
        <v>32</v>
      </c>
      <c r="E5" s="36">
        <v>9.7</v>
      </c>
      <c r="F5" s="39">
        <f aca="true" t="shared" si="1" ref="F5:F12">ABS(8.8-E5)</f>
        <v>0.8999999999999986</v>
      </c>
    </row>
    <row r="6" spans="1:6" ht="12.75">
      <c r="A6" s="36" t="s">
        <v>42</v>
      </c>
      <c r="B6" s="36">
        <v>93</v>
      </c>
      <c r="C6" s="36">
        <f t="shared" si="0"/>
        <v>0</v>
      </c>
      <c r="D6" s="36" t="s">
        <v>36</v>
      </c>
      <c r="E6" s="34">
        <v>10.1</v>
      </c>
      <c r="F6" s="39">
        <f t="shared" si="1"/>
        <v>1.299999999999999</v>
      </c>
    </row>
    <row r="7" spans="1:6" ht="12.75">
      <c r="A7" s="34" t="s">
        <v>43</v>
      </c>
      <c r="B7" s="34">
        <v>93</v>
      </c>
      <c r="C7" s="36">
        <f t="shared" si="0"/>
        <v>0</v>
      </c>
      <c r="D7" s="36" t="s">
        <v>40</v>
      </c>
      <c r="E7" s="39">
        <v>12.4</v>
      </c>
      <c r="F7" s="39">
        <f t="shared" si="1"/>
        <v>3.5999999999999996</v>
      </c>
    </row>
    <row r="8" spans="1:6" ht="12.75">
      <c r="A8" s="36" t="s">
        <v>31</v>
      </c>
      <c r="B8" s="36">
        <v>60</v>
      </c>
      <c r="C8" s="36">
        <f t="shared" si="0"/>
        <v>33</v>
      </c>
      <c r="D8" s="36" t="s">
        <v>42</v>
      </c>
      <c r="E8" s="36">
        <v>12.5</v>
      </c>
      <c r="F8" s="39">
        <f t="shared" si="1"/>
        <v>3.6999999999999993</v>
      </c>
    </row>
    <row r="9" spans="1:6" ht="12.75">
      <c r="A9" s="36" t="s">
        <v>36</v>
      </c>
      <c r="B9" s="36">
        <v>42</v>
      </c>
      <c r="C9" s="36">
        <f t="shared" si="0"/>
        <v>51</v>
      </c>
      <c r="D9" s="36" t="s">
        <v>41</v>
      </c>
      <c r="E9" s="36">
        <v>12.5</v>
      </c>
      <c r="F9" s="39">
        <f t="shared" si="1"/>
        <v>3.6999999999999993</v>
      </c>
    </row>
    <row r="10" spans="1:6" ht="13.5" customHeight="1">
      <c r="A10" s="36" t="s">
        <v>33</v>
      </c>
      <c r="B10" s="36">
        <v>42</v>
      </c>
      <c r="C10" s="36">
        <f t="shared" si="0"/>
        <v>51</v>
      </c>
      <c r="D10" s="36" t="s">
        <v>35</v>
      </c>
      <c r="E10" s="36">
        <v>13</v>
      </c>
      <c r="F10" s="39">
        <f t="shared" si="1"/>
        <v>4.199999999999999</v>
      </c>
    </row>
    <row r="11" spans="1:6" ht="12.75" customHeight="1">
      <c r="A11" s="36" t="s">
        <v>32</v>
      </c>
      <c r="B11" s="36">
        <v>4</v>
      </c>
      <c r="C11" s="36">
        <f t="shared" si="0"/>
        <v>89</v>
      </c>
      <c r="D11" s="36" t="s">
        <v>33</v>
      </c>
      <c r="E11" s="34">
        <v>19.7</v>
      </c>
      <c r="F11" s="39">
        <f t="shared" si="1"/>
        <v>10.899999999999999</v>
      </c>
    </row>
    <row r="12" spans="1:6" ht="12.75" customHeight="1">
      <c r="A12" s="36" t="s">
        <v>35</v>
      </c>
      <c r="B12" s="36">
        <v>186</v>
      </c>
      <c r="C12" s="36">
        <f t="shared" si="0"/>
        <v>93</v>
      </c>
      <c r="D12" s="36" t="s">
        <v>31</v>
      </c>
      <c r="E12" s="36">
        <v>30</v>
      </c>
      <c r="F12" s="39">
        <f t="shared" si="1"/>
        <v>21.2</v>
      </c>
    </row>
    <row r="13" spans="1:6" ht="12.75" customHeight="1">
      <c r="A13" s="34"/>
      <c r="B13" s="34"/>
      <c r="C13" s="36"/>
      <c r="D13" s="34"/>
      <c r="E13" s="36"/>
      <c r="F13" s="36"/>
    </row>
    <row r="14" spans="1:6" ht="12.75" customHeight="1">
      <c r="A14" s="34"/>
      <c r="B14" s="34"/>
      <c r="C14" s="36"/>
      <c r="D14" s="34"/>
      <c r="E14" s="36"/>
      <c r="F14" s="36"/>
    </row>
    <row r="15" spans="1:6" ht="12.75" customHeight="1">
      <c r="A15" s="36"/>
      <c r="B15" s="36"/>
      <c r="C15" s="39"/>
      <c r="D15" s="36"/>
      <c r="E15" s="36"/>
      <c r="F15" s="36"/>
    </row>
    <row r="16" spans="1:6" ht="12.75">
      <c r="A16" s="84" t="s">
        <v>27</v>
      </c>
      <c r="B16" s="85"/>
      <c r="C16" s="85"/>
      <c r="D16" s="85"/>
      <c r="E16" s="85"/>
      <c r="F16" s="86"/>
    </row>
    <row r="17" spans="1:6" ht="12.75">
      <c r="A17" s="87" t="s">
        <v>29</v>
      </c>
      <c r="B17" s="87"/>
      <c r="C17" s="87"/>
      <c r="D17" s="87" t="s">
        <v>30</v>
      </c>
      <c r="E17" s="87"/>
      <c r="F17" s="87"/>
    </row>
    <row r="18" spans="1:6" ht="12.75">
      <c r="A18" s="87"/>
      <c r="B18" s="87"/>
      <c r="C18" s="87"/>
      <c r="D18" s="87"/>
      <c r="E18" s="87"/>
      <c r="F18" s="87"/>
    </row>
    <row r="19" spans="1:6" ht="12.75">
      <c r="A19" s="88" t="s">
        <v>44</v>
      </c>
      <c r="B19" s="87"/>
      <c r="C19" s="87"/>
      <c r="D19" s="89" t="s">
        <v>45</v>
      </c>
      <c r="E19" s="87"/>
      <c r="F19" s="87"/>
    </row>
    <row r="20" spans="1:6" ht="12.75">
      <c r="A20" s="87"/>
      <c r="B20" s="87"/>
      <c r="C20" s="87"/>
      <c r="D20" s="87"/>
      <c r="E20" s="87"/>
      <c r="F20" s="87"/>
    </row>
    <row r="21" spans="1:6" ht="12.75">
      <c r="A21" s="78" t="s">
        <v>28</v>
      </c>
      <c r="B21" s="78"/>
      <c r="C21" s="78"/>
      <c r="D21" s="78"/>
      <c r="E21" s="78"/>
      <c r="F21" s="78"/>
    </row>
    <row r="22" spans="1:6" ht="12.75">
      <c r="A22" s="90">
        <v>42898</v>
      </c>
      <c r="B22" s="91"/>
      <c r="C22" s="91"/>
      <c r="D22" s="90">
        <v>42898</v>
      </c>
      <c r="E22" s="91"/>
      <c r="F22" s="91"/>
    </row>
    <row r="23" spans="1:6" ht="12.75">
      <c r="A23" s="91" t="s">
        <v>19</v>
      </c>
      <c r="B23" s="91"/>
      <c r="C23" s="91"/>
      <c r="D23" s="91" t="s">
        <v>20</v>
      </c>
      <c r="E23" s="91"/>
      <c r="F23" s="91"/>
    </row>
    <row r="24" spans="1:6" ht="12.75">
      <c r="A24" s="3" t="s">
        <v>1</v>
      </c>
      <c r="B24" s="3" t="s">
        <v>25</v>
      </c>
      <c r="C24" s="3" t="s">
        <v>26</v>
      </c>
      <c r="D24" s="3" t="s">
        <v>1</v>
      </c>
      <c r="E24" s="3" t="s">
        <v>25</v>
      </c>
      <c r="F24" s="3" t="s">
        <v>26</v>
      </c>
    </row>
    <row r="25" spans="1:6" ht="12.75">
      <c r="A25" s="39" t="s">
        <v>32</v>
      </c>
      <c r="B25" s="39">
        <v>5000</v>
      </c>
      <c r="C25" s="39">
        <f aca="true" t="shared" si="2" ref="C25:C32">ABS(5124-B25)</f>
        <v>124</v>
      </c>
      <c r="D25" s="39" t="s">
        <v>40</v>
      </c>
      <c r="E25" s="39">
        <v>22</v>
      </c>
      <c r="F25" s="39">
        <f aca="true" t="shared" si="3" ref="F25:F32">ABS(20-E25)</f>
        <v>2</v>
      </c>
    </row>
    <row r="26" spans="1:6" ht="12.75">
      <c r="A26" s="36" t="s">
        <v>31</v>
      </c>
      <c r="B26" s="36">
        <v>2499</v>
      </c>
      <c r="C26" s="36">
        <f t="shared" si="2"/>
        <v>2625</v>
      </c>
      <c r="D26" s="36" t="s">
        <v>31</v>
      </c>
      <c r="E26" s="36">
        <v>18</v>
      </c>
      <c r="F26" s="36">
        <f t="shared" si="3"/>
        <v>2</v>
      </c>
    </row>
    <row r="27" spans="1:6" ht="12.75">
      <c r="A27" s="36" t="s">
        <v>35</v>
      </c>
      <c r="B27" s="36">
        <v>1500</v>
      </c>
      <c r="C27" s="36">
        <f t="shared" si="2"/>
        <v>3624</v>
      </c>
      <c r="D27" s="34" t="s">
        <v>48</v>
      </c>
      <c r="E27" s="36">
        <v>16</v>
      </c>
      <c r="F27" s="36">
        <f t="shared" si="3"/>
        <v>4</v>
      </c>
    </row>
    <row r="28" spans="1:6" ht="12.75">
      <c r="A28" s="34" t="s">
        <v>48</v>
      </c>
      <c r="B28" s="34">
        <v>888</v>
      </c>
      <c r="C28" s="36">
        <f t="shared" si="2"/>
        <v>4236</v>
      </c>
      <c r="D28" s="36" t="s">
        <v>36</v>
      </c>
      <c r="E28" s="36">
        <v>14</v>
      </c>
      <c r="F28" s="36">
        <f t="shared" si="3"/>
        <v>6</v>
      </c>
    </row>
    <row r="29" spans="1:6" ht="12.75">
      <c r="A29" s="36" t="s">
        <v>33</v>
      </c>
      <c r="B29" s="36">
        <v>862</v>
      </c>
      <c r="C29" s="36">
        <f t="shared" si="2"/>
        <v>4262</v>
      </c>
      <c r="D29" s="36" t="s">
        <v>33</v>
      </c>
      <c r="E29" s="36">
        <v>12</v>
      </c>
      <c r="F29" s="36">
        <f t="shared" si="3"/>
        <v>8</v>
      </c>
    </row>
    <row r="30" spans="1:6" ht="12.75">
      <c r="A30" s="36" t="s">
        <v>36</v>
      </c>
      <c r="B30" s="36">
        <v>774</v>
      </c>
      <c r="C30" s="36">
        <f t="shared" si="2"/>
        <v>4350</v>
      </c>
      <c r="D30" s="36" t="s">
        <v>32</v>
      </c>
      <c r="E30" s="34">
        <v>28</v>
      </c>
      <c r="F30" s="36">
        <f t="shared" si="3"/>
        <v>8</v>
      </c>
    </row>
    <row r="31" spans="1:6" ht="12.75">
      <c r="A31" s="36" t="s">
        <v>40</v>
      </c>
      <c r="B31" s="36">
        <v>530</v>
      </c>
      <c r="C31" s="36">
        <f t="shared" si="2"/>
        <v>4594</v>
      </c>
      <c r="D31" s="36" t="s">
        <v>47</v>
      </c>
      <c r="E31" s="34">
        <v>10</v>
      </c>
      <c r="F31" s="36">
        <f t="shared" si="3"/>
        <v>10</v>
      </c>
    </row>
    <row r="32" spans="1:6" ht="12.75">
      <c r="A32" s="36" t="s">
        <v>47</v>
      </c>
      <c r="B32" s="36">
        <v>0</v>
      </c>
      <c r="C32" s="36">
        <f t="shared" si="2"/>
        <v>5124</v>
      </c>
      <c r="D32" s="36" t="s">
        <v>35</v>
      </c>
      <c r="E32" s="36">
        <v>41</v>
      </c>
      <c r="F32" s="36">
        <f t="shared" si="3"/>
        <v>21</v>
      </c>
    </row>
    <row r="33" spans="1:6" ht="12.75" customHeight="1">
      <c r="A33" s="34"/>
      <c r="B33" s="34"/>
      <c r="C33" s="36"/>
      <c r="D33" s="34"/>
      <c r="E33" s="36"/>
      <c r="F33" s="36"/>
    </row>
    <row r="34" spans="1:6" ht="12.75">
      <c r="A34" s="34"/>
      <c r="B34" s="34"/>
      <c r="C34" s="36"/>
      <c r="D34" s="34"/>
      <c r="E34" s="36"/>
      <c r="F34" s="36"/>
    </row>
    <row r="35" spans="1:6" ht="12.75">
      <c r="A35" s="36"/>
      <c r="B35" s="36"/>
      <c r="C35" s="39"/>
      <c r="D35" s="36"/>
      <c r="E35" s="36"/>
      <c r="F35" s="36"/>
    </row>
    <row r="36" spans="1:6" ht="12.75" customHeight="1">
      <c r="A36" s="84" t="s">
        <v>27</v>
      </c>
      <c r="B36" s="85"/>
      <c r="C36" s="85"/>
      <c r="D36" s="85"/>
      <c r="E36" s="85"/>
      <c r="F36" s="86"/>
    </row>
    <row r="37" spans="1:6" ht="12.75">
      <c r="A37" s="87" t="s">
        <v>29</v>
      </c>
      <c r="B37" s="87"/>
      <c r="C37" s="87"/>
      <c r="D37" s="87" t="s">
        <v>30</v>
      </c>
      <c r="E37" s="87"/>
      <c r="F37" s="87"/>
    </row>
    <row r="38" spans="1:6" ht="12.75">
      <c r="A38" s="87"/>
      <c r="B38" s="87"/>
      <c r="C38" s="87"/>
      <c r="D38" s="87"/>
      <c r="E38" s="87"/>
      <c r="F38" s="87"/>
    </row>
    <row r="39" spans="1:6" ht="12.75" customHeight="1">
      <c r="A39" s="88" t="s">
        <v>51</v>
      </c>
      <c r="B39" s="87"/>
      <c r="C39" s="87"/>
      <c r="D39" s="89" t="s">
        <v>50</v>
      </c>
      <c r="E39" s="87"/>
      <c r="F39" s="87"/>
    </row>
    <row r="40" spans="1:6" ht="12.75">
      <c r="A40" s="87"/>
      <c r="B40" s="87"/>
      <c r="C40" s="87"/>
      <c r="D40" s="87"/>
      <c r="E40" s="87"/>
      <c r="F40" s="87"/>
    </row>
    <row r="41" spans="1:6" ht="12.75">
      <c r="A41" s="78" t="s">
        <v>28</v>
      </c>
      <c r="B41" s="78"/>
      <c r="C41" s="78"/>
      <c r="D41" s="78"/>
      <c r="E41" s="78"/>
      <c r="F41" s="78"/>
    </row>
    <row r="42" spans="1:6" ht="12.75">
      <c r="A42" s="90">
        <v>42898</v>
      </c>
      <c r="B42" s="91"/>
      <c r="C42" s="91"/>
      <c r="D42" s="90">
        <v>42898</v>
      </c>
      <c r="E42" s="91"/>
      <c r="F42" s="91"/>
    </row>
    <row r="43" spans="1:6" ht="12.75">
      <c r="A43" s="91" t="s">
        <v>19</v>
      </c>
      <c r="B43" s="91"/>
      <c r="C43" s="91"/>
      <c r="D43" s="91" t="s">
        <v>20</v>
      </c>
      <c r="E43" s="91"/>
      <c r="F43" s="91"/>
    </row>
    <row r="44" spans="1:6" ht="12.75">
      <c r="A44" s="3" t="s">
        <v>1</v>
      </c>
      <c r="B44" s="3" t="s">
        <v>25</v>
      </c>
      <c r="C44" s="3" t="s">
        <v>26</v>
      </c>
      <c r="D44" s="3" t="s">
        <v>1</v>
      </c>
      <c r="E44" s="3" t="s">
        <v>25</v>
      </c>
      <c r="F44" s="3" t="s">
        <v>26</v>
      </c>
    </row>
    <row r="45" spans="1:6" ht="12.75">
      <c r="A45" s="36" t="s">
        <v>61</v>
      </c>
      <c r="B45" s="36">
        <v>1975</v>
      </c>
      <c r="C45" s="36">
        <f>ABS(1974-B45)</f>
        <v>1</v>
      </c>
      <c r="D45" s="36" t="s">
        <v>57</v>
      </c>
      <c r="E45" s="39">
        <v>28</v>
      </c>
      <c r="F45" s="39">
        <f>ABS(47-E45)</f>
        <v>19</v>
      </c>
    </row>
    <row r="46" spans="1:6" ht="12.75">
      <c r="A46" s="36" t="s">
        <v>60</v>
      </c>
      <c r="B46" s="36">
        <v>1972</v>
      </c>
      <c r="C46" s="36">
        <f>ABS(1974-B46)</f>
        <v>2</v>
      </c>
      <c r="D46" s="36" t="s">
        <v>61</v>
      </c>
      <c r="E46" s="36">
        <v>27</v>
      </c>
      <c r="F46" s="39">
        <f>ABS(47-E46)</f>
        <v>20</v>
      </c>
    </row>
    <row r="47" spans="1:6" ht="12.75">
      <c r="A47" s="34" t="s">
        <v>58</v>
      </c>
      <c r="B47" s="34">
        <v>1980</v>
      </c>
      <c r="C47" s="36">
        <f>ABS(1974-B47)</f>
        <v>6</v>
      </c>
      <c r="D47" s="34" t="s">
        <v>59</v>
      </c>
      <c r="E47" s="36">
        <v>26</v>
      </c>
      <c r="F47" s="39">
        <f>ABS(47-E47)</f>
        <v>21</v>
      </c>
    </row>
    <row r="48" spans="1:6" ht="12.75">
      <c r="A48" s="36" t="s">
        <v>32</v>
      </c>
      <c r="B48" s="36">
        <v>1982</v>
      </c>
      <c r="C48" s="36">
        <f>ABS(1974-B48)</f>
        <v>8</v>
      </c>
      <c r="D48" s="36" t="s">
        <v>40</v>
      </c>
      <c r="E48" s="36">
        <v>26</v>
      </c>
      <c r="F48" s="39">
        <f>ABS(47-E48)</f>
        <v>21</v>
      </c>
    </row>
    <row r="49" spans="1:6" ht="12.75">
      <c r="A49" s="36" t="s">
        <v>57</v>
      </c>
      <c r="B49" s="36">
        <v>1983</v>
      </c>
      <c r="C49" s="36">
        <f>ABS(1974-B49)</f>
        <v>9</v>
      </c>
      <c r="D49" s="36" t="s">
        <v>35</v>
      </c>
      <c r="E49" s="36">
        <v>25</v>
      </c>
      <c r="F49" s="39">
        <f>ABS(47-E49)</f>
        <v>22</v>
      </c>
    </row>
    <row r="50" spans="1:6" ht="12.75">
      <c r="A50" s="34" t="s">
        <v>59</v>
      </c>
      <c r="B50" s="34">
        <v>1984</v>
      </c>
      <c r="C50" s="36">
        <f>ABS(1974-B50)</f>
        <v>10</v>
      </c>
      <c r="D50" s="36" t="s">
        <v>32</v>
      </c>
      <c r="E50" s="34">
        <v>23</v>
      </c>
      <c r="F50" s="39">
        <f>ABS(47-E50)</f>
        <v>24</v>
      </c>
    </row>
    <row r="51" spans="1:6" ht="12.75">
      <c r="A51" s="36" t="s">
        <v>40</v>
      </c>
      <c r="B51" s="36">
        <v>1985</v>
      </c>
      <c r="C51" s="36">
        <f>ABS(1974-B51)</f>
        <v>11</v>
      </c>
      <c r="D51" s="36" t="s">
        <v>60</v>
      </c>
      <c r="E51" s="36">
        <v>23</v>
      </c>
      <c r="F51" s="39">
        <f>ABS(47-E51)</f>
        <v>24</v>
      </c>
    </row>
    <row r="52" spans="1:6" ht="12.75">
      <c r="A52" s="36" t="s">
        <v>62</v>
      </c>
      <c r="B52" s="36">
        <v>1986</v>
      </c>
      <c r="C52" s="36">
        <f>ABS(1974-B52)</f>
        <v>12</v>
      </c>
      <c r="D52" s="36" t="s">
        <v>62</v>
      </c>
      <c r="E52" s="36">
        <v>22</v>
      </c>
      <c r="F52" s="39">
        <f>ABS(47-E52)</f>
        <v>25</v>
      </c>
    </row>
    <row r="53" spans="1:6" ht="12.75">
      <c r="A53" s="36" t="s">
        <v>35</v>
      </c>
      <c r="B53" s="36">
        <v>1959</v>
      </c>
      <c r="C53" s="36">
        <f>ABS(1974-B53)</f>
        <v>15</v>
      </c>
      <c r="D53" s="36" t="s">
        <v>33</v>
      </c>
      <c r="E53" s="36">
        <v>16</v>
      </c>
      <c r="F53" s="39">
        <f>ABS(47-E53)</f>
        <v>31</v>
      </c>
    </row>
    <row r="54" spans="1:6" ht="12.75">
      <c r="A54" s="36" t="s">
        <v>33</v>
      </c>
      <c r="B54" s="36">
        <v>2002</v>
      </c>
      <c r="C54" s="36">
        <f>ABS(1974-B54)</f>
        <v>28</v>
      </c>
      <c r="D54" s="34" t="s">
        <v>58</v>
      </c>
      <c r="E54" s="34">
        <v>0</v>
      </c>
      <c r="F54" s="39">
        <f>ABS(47-E54)</f>
        <v>47</v>
      </c>
    </row>
    <row r="55" spans="1:6" ht="12.75">
      <c r="A55" s="34"/>
      <c r="B55" s="34"/>
      <c r="C55" s="39"/>
      <c r="D55" s="36"/>
      <c r="E55" s="36"/>
      <c r="F55" s="36"/>
    </row>
    <row r="56" spans="1:6" ht="12.75">
      <c r="A56" s="84" t="s">
        <v>27</v>
      </c>
      <c r="B56" s="85"/>
      <c r="C56" s="85"/>
      <c r="D56" s="85"/>
      <c r="E56" s="85"/>
      <c r="F56" s="86"/>
    </row>
    <row r="57" spans="1:6" ht="12.75">
      <c r="A57" s="87" t="s">
        <v>29</v>
      </c>
      <c r="B57" s="87"/>
      <c r="C57" s="87"/>
      <c r="D57" s="87" t="s">
        <v>30</v>
      </c>
      <c r="E57" s="87"/>
      <c r="F57" s="87"/>
    </row>
    <row r="58" spans="1:6" ht="12.75">
      <c r="A58" s="87"/>
      <c r="B58" s="87"/>
      <c r="C58" s="87"/>
      <c r="D58" s="87"/>
      <c r="E58" s="87"/>
      <c r="F58" s="87"/>
    </row>
    <row r="59" spans="1:6" ht="12.75">
      <c r="A59" s="88" t="s">
        <v>64</v>
      </c>
      <c r="B59" s="87"/>
      <c r="C59" s="87"/>
      <c r="D59" s="89" t="s">
        <v>63</v>
      </c>
      <c r="E59" s="87"/>
      <c r="F59" s="87"/>
    </row>
    <row r="60" spans="1:6" ht="12.75">
      <c r="A60" s="87"/>
      <c r="B60" s="87"/>
      <c r="C60" s="87"/>
      <c r="D60" s="87"/>
      <c r="E60" s="87"/>
      <c r="F60" s="87"/>
    </row>
    <row r="61" spans="1:6" ht="12.75">
      <c r="A61" s="78"/>
      <c r="B61" s="78"/>
      <c r="C61" s="78"/>
      <c r="D61" s="78"/>
      <c r="E61" s="78"/>
      <c r="F61" s="78"/>
    </row>
    <row r="66" ht="12.75" customHeight="1"/>
    <row r="72" ht="12.75" customHeight="1"/>
    <row r="106" ht="12.75" customHeight="1"/>
  </sheetData>
  <mergeCells count="31">
    <mergeCell ref="A61:F61"/>
    <mergeCell ref="A56:F5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1:F1"/>
    <mergeCell ref="A2:C2"/>
    <mergeCell ref="A3:C3"/>
    <mergeCell ref="D2:F2"/>
    <mergeCell ref="A19:C20"/>
    <mergeCell ref="D19:F20"/>
    <mergeCell ref="D3:F3"/>
    <mergeCell ref="A16:F16"/>
    <mergeCell ref="A17:C18"/>
    <mergeCell ref="D17:F18"/>
    <mergeCell ref="A21:F21"/>
    <mergeCell ref="A22:C22"/>
    <mergeCell ref="D22:F22"/>
    <mergeCell ref="A23:C23"/>
    <mergeCell ref="D23:F23"/>
    <mergeCell ref="A36:F36"/>
    <mergeCell ref="A37:C38"/>
    <mergeCell ref="D37:F38"/>
    <mergeCell ref="A39:C40"/>
    <mergeCell ref="D39:F4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2017-06-19T20:25:21Z</dcterms:modified>
  <cp:category/>
  <cp:version/>
  <cp:contentType/>
  <cp:contentStatus/>
</cp:coreProperties>
</file>