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<sst xmlns="http://schemas.openxmlformats.org/spreadsheetml/2006/main" count="175" uniqueCount="66">
  <si>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</si>
  <si>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</si>
  <si>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</si>
  <si>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</si>
  <si>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</si>
  <si>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</si>
  <si>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</si>
  <si>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</si>
  <si>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</si>
  <si>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</si>
  <si>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</si>
  <si>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</si>
  <si>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</si>
  <si>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</si>
  <si>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</si>
  <si>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</si>
  <si>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</si>
  <si>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</si>
  <si>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</si>
  <si>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</si>
  <si>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</si>
  <si>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</si>
  <si>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</si>
  <si>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</si>
  <si>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</si>
  <si>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</si>
  <si>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</si>
  <si>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</si>
  <si>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</si>
  <si>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</si>
  <si>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</si>
  <si>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</si>
  <si>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</si>
  <si>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</si>
  <si>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JIMMY NAILED IT</t>
  </si>
  <si>
    <t>Week Number: #1</t>
  </si>
  <si>
    <t>MUSIC INTROS</t>
  </si>
  <si>
    <t>GENERAL KNOWLEDGE</t>
  </si>
  <si>
    <t>PSWS</t>
  </si>
  <si>
    <t>F&amp;D S&amp;L TV&amp;FIL,M</t>
  </si>
  <si>
    <t>S&amp;N H&amp;G A&amp;L</t>
  </si>
  <si>
    <t>TEAM BOSLEY</t>
  </si>
  <si>
    <t>QUIZARD OF OZ</t>
  </si>
  <si>
    <t>FAT MYS BAD</t>
  </si>
  <si>
    <t>TOT DANGLING MADNESS</t>
  </si>
  <si>
    <t>TOT DANGLING MADNESS THE QUIZZARD OF OZ 11</t>
  </si>
  <si>
    <t>FAT AMYS BAD 4</t>
  </si>
  <si>
    <t>FAMOUS FACES</t>
  </si>
  <si>
    <t>FAT AMYS BAD</t>
  </si>
  <si>
    <t>The Rutland &amp; Derby - Monday Night Quiz - Quiz League #58</t>
  </si>
  <si>
    <t>LOGOS</t>
  </si>
  <si>
    <t>THE GANG COMES 7TH</t>
  </si>
  <si>
    <t>THE MURDER DUCKS</t>
  </si>
  <si>
    <t>DESPERATE FOR A HOLIDAY</t>
  </si>
  <si>
    <t>MURDER DUCKS</t>
  </si>
  <si>
    <r>
      <t>JIMMY NAILED IT</t>
    </r>
    <r>
      <rPr>
        <b/>
        <sz val="10"/>
        <rFont val="Arial"/>
        <family val="0"/>
      </rPr>
      <t>/GANG COMES 7TH 8</t>
    </r>
  </si>
  <si>
    <r>
      <t>ALL SORTS PSW</t>
    </r>
    <r>
      <rPr>
        <sz val="10"/>
        <color indexed="53"/>
        <rFont val="Arial"/>
        <family val="2"/>
      </rPr>
      <t xml:space="preserve"> MURDER DUCKS </t>
    </r>
    <r>
      <rPr>
        <sz val="10"/>
        <rFont val="Arial"/>
        <family val="0"/>
      </rPr>
      <t>13</t>
    </r>
  </si>
  <si>
    <t>FAT KIDS ALWAYS WIN AT SEE SAW</t>
  </si>
  <si>
    <t>FLORENCE NIGHTENGALES</t>
  </si>
  <si>
    <t>21 WHOSE COUNTING</t>
  </si>
  <si>
    <t>LWWG</t>
  </si>
  <si>
    <t>LRWG</t>
  </si>
  <si>
    <t>TEAM BIOSLEY LRWG 9</t>
  </si>
  <si>
    <t>PSW 1</t>
  </si>
  <si>
    <t>GANG COMES 7TH</t>
  </si>
  <si>
    <t>SONG TITLE SOUP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</si>
</sst>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D3" sqref="D3:H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6" width="14.140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1" t="s">
        <v>49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2.75">
      <c r="A2" s="44" t="s">
        <v>16</v>
      </c>
      <c r="B2" s="45"/>
      <c r="C2" s="45"/>
      <c r="D2" s="45"/>
      <c r="E2" s="45"/>
      <c r="F2" s="45"/>
      <c r="G2" s="45"/>
      <c r="H2" s="38">
        <v>3</v>
      </c>
      <c r="I2" s="46"/>
      <c r="J2" s="47"/>
    </row>
    <row r="3" spans="1:10" ht="12.75" customHeight="1">
      <c r="A3" s="48" t="s">
        <v>0</v>
      </c>
      <c r="B3" s="50" t="s">
        <v>1</v>
      </c>
      <c r="C3" s="48" t="s">
        <v>17</v>
      </c>
      <c r="D3" s="52" t="s">
        <v>24</v>
      </c>
      <c r="E3" s="53"/>
      <c r="F3" s="53"/>
      <c r="G3" s="53"/>
      <c r="H3" s="54"/>
      <c r="I3" s="48" t="s">
        <v>3</v>
      </c>
      <c r="J3" s="11" t="s">
        <v>14</v>
      </c>
    </row>
    <row r="4" spans="1:10" ht="12.75">
      <c r="A4" s="49"/>
      <c r="B4" s="51"/>
      <c r="C4" s="49"/>
      <c r="D4" s="2">
        <v>43192</v>
      </c>
      <c r="E4" s="2">
        <v>43199</v>
      </c>
      <c r="F4" s="2">
        <f>E4+7</f>
        <v>43206</v>
      </c>
      <c r="G4" s="2">
        <f>F4+7</f>
        <v>43213</v>
      </c>
      <c r="H4" s="2">
        <f>G4+7</f>
        <v>43220</v>
      </c>
      <c r="I4" s="49"/>
      <c r="J4" s="11" t="s">
        <v>15</v>
      </c>
    </row>
    <row r="5" spans="1:10" s="32" customFormat="1" ht="12.75" customHeight="1">
      <c r="A5" s="33">
        <v>1</v>
      </c>
      <c r="B5" s="35" t="s">
        <v>33</v>
      </c>
      <c r="C5" s="5">
        <v>3</v>
      </c>
      <c r="D5" s="5">
        <v>48.5</v>
      </c>
      <c r="E5" s="5">
        <v>53.5</v>
      </c>
      <c r="F5" s="5">
        <v>42.5</v>
      </c>
      <c r="G5" s="5"/>
      <c r="H5" s="5"/>
      <c r="I5" s="5">
        <f aca="true" t="shared" si="0" ref="I5:I11">SUM(D5:H5)</f>
        <v>144.5</v>
      </c>
      <c r="J5" s="31">
        <f aca="true" t="shared" si="1" ref="J5:J11">I5/C5</f>
        <v>48.166666666666664</v>
      </c>
    </row>
    <row r="6" spans="1:10" s="32" customFormat="1" ht="12.75">
      <c r="A6" s="33">
        <f aca="true" t="shared" si="2" ref="A6:A16">A5+1</f>
        <v>2</v>
      </c>
      <c r="B6" s="34" t="s">
        <v>41</v>
      </c>
      <c r="C6" s="5">
        <v>3</v>
      </c>
      <c r="D6" s="5">
        <v>51</v>
      </c>
      <c r="E6" s="5">
        <v>47.5</v>
      </c>
      <c r="F6" s="5">
        <v>41</v>
      </c>
      <c r="G6" s="5"/>
      <c r="H6" s="5"/>
      <c r="I6" s="5">
        <f t="shared" si="0"/>
        <v>139.5</v>
      </c>
      <c r="J6" s="31">
        <f t="shared" si="1"/>
        <v>46.5</v>
      </c>
    </row>
    <row r="7" spans="1:10" s="32" customFormat="1" ht="12.75">
      <c r="A7" s="33">
        <f t="shared" si="2"/>
        <v>3</v>
      </c>
      <c r="B7" s="34" t="s">
        <v>38</v>
      </c>
      <c r="C7" s="5">
        <v>3</v>
      </c>
      <c r="D7" s="5">
        <v>43.5</v>
      </c>
      <c r="E7" s="5">
        <v>51.5</v>
      </c>
      <c r="F7" s="5">
        <v>26.5</v>
      </c>
      <c r="G7" s="5"/>
      <c r="H7" s="5"/>
      <c r="I7" s="5">
        <f t="shared" si="0"/>
        <v>121.5</v>
      </c>
      <c r="J7" s="31">
        <f t="shared" si="1"/>
        <v>40.5</v>
      </c>
    </row>
    <row r="8" spans="1:10" s="32" customFormat="1" ht="12" customHeight="1">
      <c r="A8" s="33">
        <f t="shared" si="2"/>
        <v>4</v>
      </c>
      <c r="B8" s="35" t="s">
        <v>31</v>
      </c>
      <c r="C8" s="5">
        <v>3</v>
      </c>
      <c r="D8" s="5">
        <v>42</v>
      </c>
      <c r="E8" s="5">
        <v>47</v>
      </c>
      <c r="F8" s="5">
        <v>32.5</v>
      </c>
      <c r="G8" s="5"/>
      <c r="H8" s="5"/>
      <c r="I8" s="5">
        <f t="shared" si="0"/>
        <v>121.5</v>
      </c>
      <c r="J8" s="31">
        <f t="shared" si="1"/>
        <v>40.5</v>
      </c>
    </row>
    <row r="9" spans="1:10" s="32" customFormat="1" ht="12.75">
      <c r="A9" s="33">
        <f t="shared" si="2"/>
        <v>5</v>
      </c>
      <c r="B9" s="35" t="s">
        <v>42</v>
      </c>
      <c r="C9" s="5">
        <v>1</v>
      </c>
      <c r="D9" s="5">
        <v>56.5</v>
      </c>
      <c r="E9" s="5"/>
      <c r="F9" s="5"/>
      <c r="G9" s="5"/>
      <c r="H9" s="5"/>
      <c r="I9" s="5">
        <f t="shared" si="0"/>
        <v>56.5</v>
      </c>
      <c r="J9" s="31">
        <f t="shared" si="1"/>
        <v>56.5</v>
      </c>
    </row>
    <row r="10" spans="1:10" s="32" customFormat="1" ht="12.75">
      <c r="A10" s="33">
        <f t="shared" si="2"/>
        <v>6</v>
      </c>
      <c r="B10" s="35" t="s">
        <v>54</v>
      </c>
      <c r="C10" s="5">
        <v>2</v>
      </c>
      <c r="D10" s="5"/>
      <c r="E10" s="5">
        <v>50.5</v>
      </c>
      <c r="F10" s="5">
        <v>44.5</v>
      </c>
      <c r="G10" s="5"/>
      <c r="H10" s="5"/>
      <c r="I10" s="5">
        <f t="shared" si="0"/>
        <v>95</v>
      </c>
      <c r="J10" s="31">
        <f t="shared" si="1"/>
        <v>47.5</v>
      </c>
    </row>
    <row r="11" spans="1:10" s="32" customFormat="1" ht="12.75">
      <c r="A11" s="33">
        <f t="shared" si="2"/>
        <v>7</v>
      </c>
      <c r="B11" s="34" t="s">
        <v>44</v>
      </c>
      <c r="C11" s="5">
        <v>1</v>
      </c>
      <c r="D11" s="5">
        <v>49</v>
      </c>
      <c r="E11" s="5"/>
      <c r="F11" s="5"/>
      <c r="G11" s="5"/>
      <c r="H11" s="5"/>
      <c r="I11" s="5">
        <f t="shared" si="0"/>
        <v>49</v>
      </c>
      <c r="J11" s="31">
        <f t="shared" si="1"/>
        <v>49</v>
      </c>
    </row>
    <row r="12" spans="1:10" s="32" customFormat="1" ht="12.75">
      <c r="A12" s="33">
        <f t="shared" si="2"/>
        <v>8</v>
      </c>
      <c r="B12" s="35" t="s">
        <v>34</v>
      </c>
      <c r="C12" s="5">
        <v>3</v>
      </c>
      <c r="D12" s="5">
        <v>51</v>
      </c>
      <c r="E12" s="5">
        <v>43</v>
      </c>
      <c r="F12" s="5">
        <v>35</v>
      </c>
      <c r="G12" s="5"/>
      <c r="H12" s="5"/>
      <c r="I12" s="5">
        <v>42.5</v>
      </c>
      <c r="J12" s="31">
        <f>I12/C12</f>
        <v>14.166666666666666</v>
      </c>
    </row>
    <row r="13" spans="1:10" s="32" customFormat="1" ht="13.5" customHeight="1">
      <c r="A13" s="33">
        <f t="shared" si="2"/>
        <v>9</v>
      </c>
      <c r="B13" s="34" t="s">
        <v>51</v>
      </c>
      <c r="C13" s="5">
        <v>1</v>
      </c>
      <c r="D13" s="5"/>
      <c r="E13" s="5">
        <v>40</v>
      </c>
      <c r="F13" s="5">
        <v>26</v>
      </c>
      <c r="G13" s="5"/>
      <c r="H13" s="5"/>
      <c r="I13" s="5">
        <f>SUM(D13:H13)</f>
        <v>66</v>
      </c>
      <c r="J13" s="31">
        <f>I13/C13</f>
        <v>66</v>
      </c>
    </row>
    <row r="14" spans="1:10" s="32" customFormat="1" ht="12.75">
      <c r="A14" s="33">
        <f t="shared" si="2"/>
        <v>10</v>
      </c>
      <c r="B14" s="35" t="s">
        <v>43</v>
      </c>
      <c r="C14" s="5">
        <v>1</v>
      </c>
      <c r="D14" s="5">
        <v>38.5</v>
      </c>
      <c r="E14" s="5"/>
      <c r="F14" s="5"/>
      <c r="G14" s="5"/>
      <c r="H14" s="5"/>
      <c r="I14" s="5">
        <f>SUM(D14:H14)</f>
        <v>38.5</v>
      </c>
      <c r="J14" s="31">
        <f>I14/C14</f>
        <v>38.5</v>
      </c>
    </row>
    <row r="15" spans="1:10" ht="12.75">
      <c r="A15" s="4">
        <f t="shared" si="2"/>
        <v>11</v>
      </c>
      <c r="B15" s="34" t="s">
        <v>53</v>
      </c>
      <c r="C15" s="5">
        <v>1</v>
      </c>
      <c r="D15" s="5"/>
      <c r="E15" s="5">
        <v>36</v>
      </c>
      <c r="F15" s="5"/>
      <c r="G15" s="5"/>
      <c r="H15" s="5"/>
      <c r="I15" s="5">
        <f>SUM(D15:H15)</f>
        <v>36</v>
      </c>
      <c r="J15" s="31">
        <f>I15/C15</f>
        <v>36</v>
      </c>
    </row>
    <row r="16" spans="1:10" ht="12.75">
      <c r="A16" s="4">
        <f t="shared" si="2"/>
        <v>12</v>
      </c>
      <c r="B16" s="34" t="s">
        <v>61</v>
      </c>
      <c r="C16" s="5">
        <v>1</v>
      </c>
      <c r="D16" s="5"/>
      <c r="E16" s="5"/>
      <c r="F16" s="5">
        <v>42.5</v>
      </c>
      <c r="G16" s="5"/>
      <c r="H16" s="5"/>
      <c r="I16" s="5">
        <f>SUM(D16:H16)</f>
        <v>42.5</v>
      </c>
      <c r="J16" s="31">
        <f>I16/C16</f>
        <v>42.5</v>
      </c>
    </row>
    <row r="17" spans="1:10" ht="12.75">
      <c r="A17" s="4">
        <v>13</v>
      </c>
      <c r="B17" s="35" t="s">
        <v>57</v>
      </c>
      <c r="C17" s="5">
        <v>1</v>
      </c>
      <c r="D17" s="5"/>
      <c r="E17" s="5"/>
      <c r="F17" s="5">
        <v>41</v>
      </c>
      <c r="G17" s="5"/>
      <c r="H17" s="5"/>
      <c r="I17" s="5">
        <f>SUM(D17:H17)</f>
        <v>41</v>
      </c>
      <c r="J17" s="31">
        <f>I17/C17</f>
        <v>41</v>
      </c>
    </row>
    <row r="18" spans="1:10" ht="12.75">
      <c r="A18" s="4">
        <v>14</v>
      </c>
      <c r="B18" s="40" t="s">
        <v>59</v>
      </c>
      <c r="C18" s="5">
        <v>1</v>
      </c>
      <c r="D18" s="5"/>
      <c r="E18" s="5"/>
      <c r="F18" s="5">
        <v>32</v>
      </c>
      <c r="G18" s="5"/>
      <c r="H18" s="5"/>
      <c r="I18" s="5">
        <f>SUM(D18:H18)</f>
        <v>32</v>
      </c>
      <c r="J18" s="31">
        <f>I18/C18</f>
        <v>32</v>
      </c>
    </row>
    <row r="19" spans="1:10" ht="12.75">
      <c r="A19" s="4">
        <v>15</v>
      </c>
      <c r="B19" s="35" t="s">
        <v>58</v>
      </c>
      <c r="C19" s="5">
        <v>1</v>
      </c>
      <c r="D19" s="5"/>
      <c r="E19" s="5"/>
      <c r="F19" s="5">
        <v>28.5</v>
      </c>
      <c r="G19" s="5"/>
      <c r="H19" s="5"/>
      <c r="I19" s="5">
        <f>SUM(D19:H19)</f>
        <v>28.5</v>
      </c>
      <c r="J19" s="31">
        <f>I19/C19</f>
        <v>28.5</v>
      </c>
    </row>
    <row r="20" spans="1:10" ht="12.75">
      <c r="A20" s="4">
        <v>16</v>
      </c>
      <c r="B20" s="40">
        <v>319</v>
      </c>
      <c r="C20" s="5">
        <v>1</v>
      </c>
      <c r="D20" s="5"/>
      <c r="E20" s="5"/>
      <c r="F20" s="5">
        <v>27.5</v>
      </c>
      <c r="G20" s="5"/>
      <c r="H20" s="5"/>
      <c r="I20" s="5">
        <f>SUM(D20:H20)</f>
        <v>27.5</v>
      </c>
      <c r="J20" s="31">
        <f>I20/C20</f>
        <v>27.5</v>
      </c>
    </row>
    <row r="21" spans="1:10" ht="12.75">
      <c r="A21" s="4">
        <v>17</v>
      </c>
      <c r="B21" s="35"/>
      <c r="C21" s="5"/>
      <c r="D21" s="5"/>
      <c r="E21" s="5"/>
      <c r="F21" s="5"/>
      <c r="G21" s="5"/>
      <c r="H21" s="5"/>
      <c r="I21" s="5"/>
      <c r="J21" s="31"/>
    </row>
    <row r="22" spans="1:10" ht="12.75">
      <c r="A22" s="4">
        <v>18</v>
      </c>
      <c r="B22" s="40"/>
      <c r="C22" s="5"/>
      <c r="D22" s="5"/>
      <c r="E22" s="5"/>
      <c r="F22" s="5"/>
      <c r="G22" s="5"/>
      <c r="H22" s="5"/>
      <c r="I22" s="5"/>
      <c r="J22" s="31"/>
    </row>
    <row r="23" spans="1:10" ht="12.75">
      <c r="A23" s="4">
        <v>19</v>
      </c>
      <c r="B23" s="34"/>
      <c r="C23" s="5"/>
      <c r="D23" s="5"/>
      <c r="E23" s="5"/>
      <c r="F23" s="5"/>
      <c r="G23" s="5"/>
      <c r="H23" s="5"/>
      <c r="I23" s="5"/>
      <c r="J23" s="31"/>
    </row>
    <row r="24" spans="1:10" ht="12.75">
      <c r="A24" s="4">
        <v>20</v>
      </c>
      <c r="B24" s="34"/>
      <c r="C24" s="5"/>
      <c r="D24" s="5"/>
      <c r="E24" s="5"/>
      <c r="F24" s="5"/>
      <c r="G24" s="5"/>
      <c r="H24" s="5"/>
      <c r="I24" s="5"/>
      <c r="J24" s="31"/>
    </row>
    <row r="25" spans="1:10" ht="12.75">
      <c r="A25" s="4">
        <v>21</v>
      </c>
      <c r="B25" s="40"/>
      <c r="C25" s="5"/>
      <c r="D25" s="5"/>
      <c r="E25" s="5"/>
      <c r="F25" s="5"/>
      <c r="G25" s="5"/>
      <c r="H25" s="5"/>
      <c r="I25" s="5"/>
      <c r="J25" s="31"/>
    </row>
    <row r="26" spans="1:10" ht="12.75">
      <c r="A26" s="58" t="s">
        <v>18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2.75">
      <c r="A27" s="61"/>
      <c r="B27" s="62"/>
      <c r="C27" s="62"/>
      <c r="D27" s="62"/>
      <c r="E27" s="62"/>
      <c r="F27" s="62"/>
      <c r="G27" s="62"/>
      <c r="H27" s="62"/>
      <c r="I27" s="62"/>
      <c r="J27" s="63"/>
    </row>
    <row r="28" spans="1:10" ht="12.75">
      <c r="A28" s="57" t="s">
        <v>10</v>
      </c>
      <c r="B28" s="56" t="s">
        <v>12</v>
      </c>
      <c r="C28" s="9" t="s">
        <v>9</v>
      </c>
      <c r="D28" s="11">
        <f>SUM(D5:D25)/D30</f>
        <v>47.5</v>
      </c>
      <c r="E28" s="11">
        <f>SUM(E5:E25)/E30</f>
        <v>46.125</v>
      </c>
      <c r="F28" s="11">
        <f>SUM(F5:F25)/F30</f>
        <v>34.958333333333336</v>
      </c>
      <c r="G28" s="11"/>
      <c r="H28" s="11"/>
      <c r="I28" s="6"/>
      <c r="J28" s="18"/>
    </row>
    <row r="29" spans="1:10" ht="12.75">
      <c r="A29" s="57"/>
      <c r="B29" s="56"/>
      <c r="C29" s="10" t="s">
        <v>13</v>
      </c>
      <c r="D29" s="11">
        <f>MAX(D5:D25)</f>
        <v>56.5</v>
      </c>
      <c r="E29" s="11">
        <f>MAX(E5:E25)</f>
        <v>53.5</v>
      </c>
      <c r="F29" s="11">
        <f>MAX(F5:F25)</f>
        <v>44.5</v>
      </c>
      <c r="G29" s="11"/>
      <c r="H29" s="11"/>
      <c r="I29" s="16"/>
      <c r="J29" s="17"/>
    </row>
    <row r="30" spans="1:10" ht="12.75">
      <c r="A30" s="57"/>
      <c r="B30" s="56"/>
      <c r="C30" s="13" t="s">
        <v>14</v>
      </c>
      <c r="D30" s="14">
        <f>COUNTIF(D5:D25,"&lt;&gt;")</f>
        <v>8</v>
      </c>
      <c r="E30" s="14">
        <f>COUNTIF(E5:E25,"&lt;&gt;")</f>
        <v>8</v>
      </c>
      <c r="F30" s="14">
        <f>COUNTIF(F5:F25,"&lt;&gt;")</f>
        <v>12</v>
      </c>
      <c r="G30" s="14"/>
      <c r="H30" s="14"/>
      <c r="I30" s="18"/>
      <c r="J30" s="17"/>
    </row>
    <row r="31" spans="1:10" ht="12.75">
      <c r="A31" s="57"/>
      <c r="B31" s="55" t="s">
        <v>11</v>
      </c>
      <c r="C31" s="3" t="s">
        <v>4</v>
      </c>
      <c r="D31" s="8" t="s">
        <v>36</v>
      </c>
      <c r="E31" s="8" t="s">
        <v>36</v>
      </c>
      <c r="F31" s="8" t="s">
        <v>36</v>
      </c>
      <c r="G31" s="8"/>
      <c r="H31" s="8"/>
      <c r="I31" s="19"/>
      <c r="J31" s="17"/>
    </row>
    <row r="32" spans="1:10" ht="12.75">
      <c r="A32" s="57"/>
      <c r="B32" s="55"/>
      <c r="C32" s="3" t="s">
        <v>5</v>
      </c>
      <c r="D32" s="8" t="s">
        <v>39</v>
      </c>
      <c r="E32" s="8" t="s">
        <v>39</v>
      </c>
      <c r="F32" s="8" t="s">
        <v>39</v>
      </c>
      <c r="G32" s="8"/>
      <c r="H32" s="8"/>
      <c r="I32" s="20"/>
      <c r="J32" s="21"/>
    </row>
    <row r="33" spans="1:10" ht="12.75">
      <c r="A33" s="57"/>
      <c r="B33" s="55"/>
      <c r="C33" s="3" t="s">
        <v>6</v>
      </c>
      <c r="D33" s="8" t="s">
        <v>47</v>
      </c>
      <c r="E33" s="8" t="s">
        <v>50</v>
      </c>
      <c r="F33" s="8" t="s">
        <v>65</v>
      </c>
      <c r="G33" s="8"/>
      <c r="H33" s="8"/>
      <c r="I33" s="20"/>
      <c r="J33" s="21"/>
    </row>
    <row r="34" spans="1:10" ht="12.75" customHeight="1">
      <c r="A34" s="57"/>
      <c r="B34" s="55"/>
      <c r="C34" s="3" t="s">
        <v>7</v>
      </c>
      <c r="D34" s="8" t="s">
        <v>40</v>
      </c>
      <c r="E34" s="8" t="s">
        <v>40</v>
      </c>
      <c r="F34" s="8" t="s">
        <v>40</v>
      </c>
      <c r="G34" s="8"/>
      <c r="H34" s="8"/>
      <c r="I34" s="20"/>
      <c r="J34" s="21"/>
    </row>
    <row r="35" spans="1:10" s="7" customFormat="1" ht="12.75" customHeight="1">
      <c r="A35" s="57"/>
      <c r="B35" s="55"/>
      <c r="C35" s="3" t="s">
        <v>8</v>
      </c>
      <c r="D35" s="8" t="s">
        <v>37</v>
      </c>
      <c r="E35" s="8" t="s">
        <v>37</v>
      </c>
      <c r="F35" s="8" t="s">
        <v>37</v>
      </c>
      <c r="G35" s="8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39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94" zoomScaleNormal="94" workbookViewId="0" topLeftCell="A2">
      <selection activeCell="N10" sqref="N10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>
      <c r="A2" s="75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2.75" customHeight="1">
      <c r="A3" s="78" t="s">
        <v>0</v>
      </c>
      <c r="B3" s="80" t="s">
        <v>1</v>
      </c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25"/>
    </row>
    <row r="4" spans="1:13" ht="12.75">
      <c r="A4" s="79"/>
      <c r="B4" s="81"/>
      <c r="C4" s="64">
        <v>43192</v>
      </c>
      <c r="D4" s="65"/>
      <c r="E4" s="64">
        <f>C4+7</f>
        <v>43199</v>
      </c>
      <c r="F4" s="65"/>
      <c r="G4" s="64">
        <f>E4+7</f>
        <v>43206</v>
      </c>
      <c r="H4" s="65"/>
      <c r="I4" s="64">
        <f>G4+7</f>
        <v>43213</v>
      </c>
      <c r="J4" s="65"/>
      <c r="K4" s="64">
        <f>I4+7</f>
        <v>43220</v>
      </c>
      <c r="L4" s="65"/>
      <c r="M4" s="27" t="s">
        <v>21</v>
      </c>
    </row>
    <row r="5" spans="1:13" ht="12.75">
      <c r="A5" s="26"/>
      <c r="B5" s="36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5" t="s">
        <v>31</v>
      </c>
      <c r="C6" s="27">
        <v>2</v>
      </c>
      <c r="D6" s="30">
        <v>2</v>
      </c>
      <c r="E6" s="30">
        <v>1</v>
      </c>
      <c r="F6" s="30">
        <v>3</v>
      </c>
      <c r="G6" s="30"/>
      <c r="H6" s="30">
        <v>3</v>
      </c>
      <c r="I6" s="30"/>
      <c r="J6" s="30"/>
      <c r="K6" s="27"/>
      <c r="L6" s="30"/>
      <c r="M6" s="30">
        <f>SUM(C6:L6)</f>
        <v>11</v>
      </c>
    </row>
    <row r="7" spans="1:13" ht="12.75">
      <c r="A7" s="30">
        <f>A6+1</f>
        <v>2</v>
      </c>
      <c r="B7" s="35" t="s">
        <v>48</v>
      </c>
      <c r="C7" s="27">
        <v>3</v>
      </c>
      <c r="D7" s="27">
        <v>3</v>
      </c>
      <c r="E7" s="27"/>
      <c r="F7" s="27"/>
      <c r="G7" s="27"/>
      <c r="H7" s="27"/>
      <c r="I7" s="27"/>
      <c r="J7" s="27"/>
      <c r="K7" s="27"/>
      <c r="L7" s="27"/>
      <c r="M7" s="30">
        <f>SUM(C7:L7)</f>
        <v>6</v>
      </c>
    </row>
    <row r="8" spans="1:13" ht="12.75">
      <c r="A8" s="30">
        <f aca="true" t="shared" si="0" ref="A8:A21">A7+1</f>
        <v>3</v>
      </c>
      <c r="B8" s="35" t="s">
        <v>34</v>
      </c>
      <c r="C8" s="30"/>
      <c r="D8" s="30"/>
      <c r="E8" s="30">
        <v>2</v>
      </c>
      <c r="F8" s="30"/>
      <c r="G8" s="30">
        <v>3</v>
      </c>
      <c r="H8" s="30"/>
      <c r="I8" s="30"/>
      <c r="J8" s="30"/>
      <c r="K8" s="30"/>
      <c r="L8" s="30"/>
      <c r="M8" s="30">
        <f>SUM(C8:L8)</f>
        <v>5</v>
      </c>
    </row>
    <row r="9" spans="1:13" ht="12" customHeight="1">
      <c r="A9" s="30">
        <f t="shared" si="0"/>
        <v>4</v>
      </c>
      <c r="B9" s="35" t="s">
        <v>53</v>
      </c>
      <c r="C9" s="27"/>
      <c r="D9" s="27"/>
      <c r="E9" s="27">
        <v>3</v>
      </c>
      <c r="F9" s="27">
        <v>1</v>
      </c>
      <c r="G9" s="27"/>
      <c r="H9" s="27"/>
      <c r="I9" s="27"/>
      <c r="J9" s="27"/>
      <c r="K9" s="27"/>
      <c r="L9" s="27"/>
      <c r="M9" s="30">
        <f>SUM(C9:L9)</f>
        <v>4</v>
      </c>
    </row>
    <row r="10" spans="1:13" ht="12.75">
      <c r="A10" s="30">
        <f t="shared" si="0"/>
        <v>5</v>
      </c>
      <c r="B10" s="35" t="s">
        <v>54</v>
      </c>
      <c r="C10" s="27"/>
      <c r="D10" s="27"/>
      <c r="E10" s="27"/>
      <c r="F10" s="27">
        <v>2</v>
      </c>
      <c r="G10" s="27"/>
      <c r="H10" s="27">
        <v>2</v>
      </c>
      <c r="I10" s="27"/>
      <c r="J10" s="27"/>
      <c r="K10" s="27"/>
      <c r="L10" s="27"/>
      <c r="M10" s="30">
        <f>SUM(C10:L10)</f>
        <v>4</v>
      </c>
    </row>
    <row r="11" spans="1:13" ht="12.75">
      <c r="A11" s="30">
        <f t="shared" si="0"/>
        <v>6</v>
      </c>
      <c r="B11" s="34" t="s">
        <v>38</v>
      </c>
      <c r="C11" s="30"/>
      <c r="D11" s="30">
        <v>1</v>
      </c>
      <c r="E11" s="30"/>
      <c r="F11" s="30"/>
      <c r="G11" s="30"/>
      <c r="H11" s="30">
        <v>3</v>
      </c>
      <c r="I11" s="30"/>
      <c r="J11" s="30"/>
      <c r="K11" s="30"/>
      <c r="M11" s="30">
        <f>SUM(C11:L11)</f>
        <v>4</v>
      </c>
    </row>
    <row r="12" spans="1:13" ht="12.75">
      <c r="A12" s="30">
        <f t="shared" si="0"/>
        <v>7</v>
      </c>
      <c r="B12" s="34" t="s">
        <v>33</v>
      </c>
      <c r="C12" s="27"/>
      <c r="D12" s="30"/>
      <c r="E12" s="30"/>
      <c r="F12" s="30"/>
      <c r="G12" s="30">
        <v>3</v>
      </c>
      <c r="H12" s="30"/>
      <c r="I12" s="30"/>
      <c r="J12" s="30"/>
      <c r="K12" s="27"/>
      <c r="L12" s="30"/>
      <c r="M12" s="30">
        <f>SUM(C12:L12)</f>
        <v>3</v>
      </c>
    </row>
    <row r="13" spans="1:13" ht="12.75">
      <c r="A13" s="30">
        <f t="shared" si="0"/>
        <v>8</v>
      </c>
      <c r="B13" s="35" t="s">
        <v>61</v>
      </c>
      <c r="C13" s="27"/>
      <c r="D13" s="30"/>
      <c r="E13" s="30"/>
      <c r="F13" s="30"/>
      <c r="G13" s="30"/>
      <c r="H13" s="30">
        <v>3</v>
      </c>
      <c r="I13" s="30"/>
      <c r="J13" s="30"/>
      <c r="K13" s="27"/>
      <c r="L13" s="30"/>
      <c r="M13" s="30">
        <f>SUM(C13:L13)</f>
        <v>3</v>
      </c>
    </row>
    <row r="14" spans="1:13" ht="12.75">
      <c r="A14" s="30">
        <f t="shared" si="0"/>
        <v>9</v>
      </c>
      <c r="B14" s="35" t="s">
        <v>64</v>
      </c>
      <c r="C14" s="27"/>
      <c r="D14" s="27"/>
      <c r="E14" s="27"/>
      <c r="F14" s="27"/>
      <c r="G14" s="27">
        <v>2</v>
      </c>
      <c r="H14" s="27"/>
      <c r="I14" s="27"/>
      <c r="J14" s="27"/>
      <c r="K14" s="27"/>
      <c r="L14" s="27"/>
      <c r="M14" s="30">
        <f>SUM(C14:L14)</f>
        <v>2</v>
      </c>
    </row>
    <row r="15" spans="1:13" ht="12.75">
      <c r="A15" s="30">
        <f t="shared" si="0"/>
        <v>10</v>
      </c>
      <c r="B15" s="35" t="s">
        <v>42</v>
      </c>
      <c r="C15" s="30">
        <v>1</v>
      </c>
      <c r="D15" s="30"/>
      <c r="E15" s="30"/>
      <c r="F15" s="30"/>
      <c r="G15" s="30"/>
      <c r="H15" s="30"/>
      <c r="I15" s="30"/>
      <c r="J15" s="30"/>
      <c r="K15" s="30"/>
      <c r="L15" s="30"/>
      <c r="M15" s="30">
        <f>SUM(C15:L15)</f>
        <v>1</v>
      </c>
    </row>
    <row r="16" spans="1:13" ht="12.75">
      <c r="A16" s="30">
        <f t="shared" si="0"/>
        <v>11</v>
      </c>
      <c r="B16" s="35" t="s">
        <v>58</v>
      </c>
      <c r="C16" s="27"/>
      <c r="D16" s="27"/>
      <c r="E16" s="27"/>
      <c r="F16" s="27"/>
      <c r="G16" s="27">
        <v>1</v>
      </c>
      <c r="H16" s="27"/>
      <c r="I16" s="27"/>
      <c r="J16" s="27"/>
      <c r="K16" s="27"/>
      <c r="L16" s="27"/>
      <c r="M16" s="30">
        <f>SUM(C16:L16)</f>
        <v>1</v>
      </c>
    </row>
    <row r="17" spans="1:13" ht="12.75">
      <c r="A17" s="30">
        <f t="shared" si="0"/>
        <v>12</v>
      </c>
      <c r="B17" s="100">
        <v>319</v>
      </c>
      <c r="C17" s="30"/>
      <c r="D17" s="30"/>
      <c r="E17" s="30"/>
      <c r="F17" s="30"/>
      <c r="G17" s="30"/>
      <c r="H17" s="30">
        <v>1</v>
      </c>
      <c r="I17" s="30"/>
      <c r="J17" s="30"/>
      <c r="K17" s="30"/>
      <c r="L17" s="30"/>
      <c r="M17" s="30">
        <f>SUM(C17:L17)</f>
        <v>1</v>
      </c>
    </row>
    <row r="18" spans="1:13" ht="12.75">
      <c r="A18" s="30">
        <f t="shared" si="0"/>
        <v>13</v>
      </c>
      <c r="B18" s="34"/>
      <c r="C18" s="27"/>
      <c r="D18" s="30"/>
      <c r="E18" s="30"/>
      <c r="F18" s="30"/>
      <c r="G18" s="30"/>
      <c r="H18" s="30"/>
      <c r="I18" s="30"/>
      <c r="J18" s="30"/>
      <c r="K18" s="27"/>
      <c r="L18" s="30"/>
      <c r="M18" s="30"/>
    </row>
    <row r="19" spans="1:13" ht="12.75">
      <c r="A19" s="30">
        <f t="shared" si="0"/>
        <v>14</v>
      </c>
      <c r="B19" s="34"/>
      <c r="C19" s="27"/>
      <c r="D19" s="30"/>
      <c r="E19" s="30"/>
      <c r="F19" s="30"/>
      <c r="G19" s="30"/>
      <c r="H19" s="30"/>
      <c r="I19" s="30"/>
      <c r="J19" s="30"/>
      <c r="K19" s="27"/>
      <c r="L19" s="30"/>
      <c r="M19" s="30"/>
    </row>
    <row r="20" spans="1:13" ht="12.75">
      <c r="A20" s="30">
        <f t="shared" si="0"/>
        <v>15</v>
      </c>
      <c r="B20" s="34"/>
      <c r="C20" s="27"/>
      <c r="D20" s="30"/>
      <c r="E20" s="30"/>
      <c r="F20" s="30"/>
      <c r="G20" s="30"/>
      <c r="H20" s="30"/>
      <c r="I20" s="30"/>
      <c r="J20" s="30"/>
      <c r="K20" s="27"/>
      <c r="L20" s="30"/>
      <c r="M20" s="30"/>
    </row>
    <row r="21" spans="1:13" ht="12.75">
      <c r="A21" s="30">
        <f t="shared" si="0"/>
        <v>16</v>
      </c>
      <c r="B21" s="34"/>
      <c r="C21" s="27"/>
      <c r="D21" s="30"/>
      <c r="E21" s="30"/>
      <c r="F21" s="30"/>
      <c r="G21" s="30"/>
      <c r="H21" s="30"/>
      <c r="I21" s="30"/>
      <c r="J21" s="30"/>
      <c r="K21" s="27"/>
      <c r="L21" s="30"/>
      <c r="M21" s="30"/>
    </row>
    <row r="22" spans="1:13" ht="12.75" customHeight="1">
      <c r="A22" s="66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2.7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22:M23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="85" zoomScaleNormal="85" workbookViewId="0" topLeftCell="A42">
      <selection activeCell="F67" sqref="D55:F67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6" t="s">
        <v>28</v>
      </c>
      <c r="B1" s="76"/>
      <c r="C1" s="76"/>
      <c r="D1" s="76"/>
      <c r="E1" s="76"/>
      <c r="F1" s="76"/>
    </row>
    <row r="2" spans="1:6" ht="12.75">
      <c r="A2" s="97">
        <v>43192</v>
      </c>
      <c r="B2" s="98"/>
      <c r="C2" s="98"/>
      <c r="D2" s="97">
        <v>43192</v>
      </c>
      <c r="E2" s="98"/>
      <c r="F2" s="98"/>
    </row>
    <row r="3" spans="1:6" ht="12.75">
      <c r="A3" s="98" t="s">
        <v>19</v>
      </c>
      <c r="B3" s="98"/>
      <c r="C3" s="98"/>
      <c r="D3" s="98" t="s">
        <v>20</v>
      </c>
      <c r="E3" s="98"/>
      <c r="F3" s="98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5" t="s">
        <v>43</v>
      </c>
      <c r="B5" s="35">
        <v>8</v>
      </c>
      <c r="C5" s="35">
        <f aca="true" t="shared" si="0" ref="C5:C12">ABS(7-B5)</f>
        <v>1</v>
      </c>
      <c r="D5" s="35" t="s">
        <v>43</v>
      </c>
      <c r="E5" s="35">
        <v>70</v>
      </c>
      <c r="F5" s="35">
        <f aca="true" t="shared" si="1" ref="F5:F12">ABS(71-E5)</f>
        <v>1</v>
      </c>
    </row>
    <row r="6" spans="1:6" ht="12.75">
      <c r="A6" s="35" t="s">
        <v>31</v>
      </c>
      <c r="B6" s="35">
        <v>74</v>
      </c>
      <c r="C6" s="35">
        <f t="shared" si="0"/>
        <v>67</v>
      </c>
      <c r="D6" s="35" t="s">
        <v>31</v>
      </c>
      <c r="E6" s="35">
        <v>67</v>
      </c>
      <c r="F6" s="35">
        <f t="shared" si="1"/>
        <v>4</v>
      </c>
    </row>
    <row r="7" spans="1:6" ht="12.75">
      <c r="A7" s="35" t="s">
        <v>42</v>
      </c>
      <c r="B7" s="35">
        <v>75</v>
      </c>
      <c r="C7" s="35">
        <f t="shared" si="0"/>
        <v>68</v>
      </c>
      <c r="D7" s="34" t="s">
        <v>38</v>
      </c>
      <c r="E7" s="35">
        <v>63</v>
      </c>
      <c r="F7" s="35">
        <f t="shared" si="1"/>
        <v>8</v>
      </c>
    </row>
    <row r="8" spans="1:6" ht="12.75">
      <c r="A8" s="35" t="s">
        <v>34</v>
      </c>
      <c r="B8" s="35">
        <v>84</v>
      </c>
      <c r="C8" s="35">
        <f t="shared" si="0"/>
        <v>77</v>
      </c>
      <c r="D8" s="35" t="s">
        <v>34</v>
      </c>
      <c r="E8" s="34">
        <v>62</v>
      </c>
      <c r="F8" s="35">
        <f t="shared" si="1"/>
        <v>9</v>
      </c>
    </row>
    <row r="9" spans="1:6" ht="12.75">
      <c r="A9" s="34" t="s">
        <v>38</v>
      </c>
      <c r="B9" s="34">
        <v>100</v>
      </c>
      <c r="C9" s="35">
        <f t="shared" si="0"/>
        <v>93</v>
      </c>
      <c r="D9" s="34" t="s">
        <v>41</v>
      </c>
      <c r="E9" s="35">
        <v>29</v>
      </c>
      <c r="F9" s="35">
        <f t="shared" si="1"/>
        <v>42</v>
      </c>
    </row>
    <row r="10" spans="1:6" ht="13.5" customHeight="1">
      <c r="A10" s="35" t="s">
        <v>33</v>
      </c>
      <c r="B10" s="35">
        <v>123</v>
      </c>
      <c r="C10" s="35">
        <f t="shared" si="0"/>
        <v>116</v>
      </c>
      <c r="D10" s="34" t="s">
        <v>44</v>
      </c>
      <c r="E10" s="35">
        <v>22</v>
      </c>
      <c r="F10" s="35">
        <f t="shared" si="1"/>
        <v>49</v>
      </c>
    </row>
    <row r="11" spans="1:6" ht="12.75" customHeight="1">
      <c r="A11" s="34" t="s">
        <v>44</v>
      </c>
      <c r="B11" s="34">
        <v>131</v>
      </c>
      <c r="C11" s="35">
        <f t="shared" si="0"/>
        <v>124</v>
      </c>
      <c r="D11" s="35" t="s">
        <v>33</v>
      </c>
      <c r="E11" s="35">
        <v>13</v>
      </c>
      <c r="F11" s="35">
        <f t="shared" si="1"/>
        <v>58</v>
      </c>
    </row>
    <row r="12" spans="1:6" ht="12.75" customHeight="1">
      <c r="A12" s="34" t="s">
        <v>41</v>
      </c>
      <c r="B12" s="34">
        <v>170</v>
      </c>
      <c r="C12" s="35">
        <f t="shared" si="0"/>
        <v>163</v>
      </c>
      <c r="D12" s="35" t="s">
        <v>42</v>
      </c>
      <c r="E12" s="35">
        <v>10</v>
      </c>
      <c r="F12" s="35">
        <f t="shared" si="1"/>
        <v>61</v>
      </c>
    </row>
    <row r="13" spans="1:6" ht="12.75" customHeight="1">
      <c r="A13" s="35"/>
      <c r="B13" s="35"/>
      <c r="C13" s="35"/>
      <c r="D13" s="35"/>
      <c r="E13" s="35"/>
      <c r="F13" s="35"/>
    </row>
    <row r="14" spans="1:6" ht="12.75" customHeight="1">
      <c r="A14" s="34"/>
      <c r="B14" s="34"/>
      <c r="C14" s="35"/>
      <c r="D14" s="35"/>
      <c r="E14" s="35"/>
      <c r="F14" s="35"/>
    </row>
    <row r="15" spans="1:6" ht="12.75" customHeight="1">
      <c r="A15" s="35"/>
      <c r="B15" s="35"/>
      <c r="C15" s="35"/>
      <c r="D15" s="34"/>
      <c r="E15" s="35"/>
      <c r="F15" s="35"/>
    </row>
    <row r="16" spans="1:6" ht="12.75" customHeight="1">
      <c r="A16" s="34"/>
      <c r="B16" s="34"/>
      <c r="C16" s="35"/>
      <c r="D16" s="34"/>
      <c r="E16" s="34"/>
      <c r="F16" s="35"/>
    </row>
    <row r="17" spans="1:6" ht="12.75" customHeight="1">
      <c r="A17" s="35"/>
      <c r="B17" s="35"/>
      <c r="C17" s="35"/>
      <c r="D17" s="34"/>
      <c r="E17" s="35"/>
      <c r="F17" s="35"/>
    </row>
    <row r="18" spans="1:6" ht="12.75" customHeight="1">
      <c r="A18" s="34"/>
      <c r="B18" s="34"/>
      <c r="C18" s="35"/>
      <c r="D18" s="35"/>
      <c r="E18" s="35"/>
      <c r="F18" s="35"/>
    </row>
    <row r="19" spans="1:6" ht="12.75" customHeight="1">
      <c r="A19" s="34"/>
      <c r="B19" s="34"/>
      <c r="C19" s="35"/>
      <c r="D19" s="34"/>
      <c r="E19" s="35"/>
      <c r="F19" s="35"/>
    </row>
    <row r="20" spans="1:6" ht="12.75" customHeight="1">
      <c r="A20" s="34"/>
      <c r="B20" s="34"/>
      <c r="C20" s="35"/>
      <c r="D20" s="35"/>
      <c r="E20" s="35"/>
      <c r="F20" s="35"/>
    </row>
    <row r="21" spans="1:6" ht="12.75" customHeight="1">
      <c r="A21" s="34"/>
      <c r="B21" s="34"/>
      <c r="C21" s="35"/>
      <c r="D21" s="34"/>
      <c r="E21" s="35"/>
      <c r="F21" s="35"/>
    </row>
    <row r="22" spans="1:6" ht="12.75" customHeight="1">
      <c r="A22" s="82" t="s">
        <v>27</v>
      </c>
      <c r="B22" s="83"/>
      <c r="C22" s="83"/>
      <c r="D22" s="83"/>
      <c r="E22" s="83"/>
      <c r="F22" s="84"/>
    </row>
    <row r="23" spans="1:6" ht="12.75">
      <c r="A23" s="85" t="s">
        <v>29</v>
      </c>
      <c r="B23" s="86"/>
      <c r="C23" s="87"/>
      <c r="D23" s="85" t="s">
        <v>30</v>
      </c>
      <c r="E23" s="86"/>
      <c r="F23" s="87"/>
    </row>
    <row r="24" spans="1:6" ht="12.75">
      <c r="A24" s="88"/>
      <c r="B24" s="89"/>
      <c r="C24" s="90"/>
      <c r="D24" s="88"/>
      <c r="E24" s="89"/>
      <c r="F24" s="90"/>
    </row>
    <row r="25" spans="1:6" ht="12.75">
      <c r="A25" s="85" t="s">
        <v>45</v>
      </c>
      <c r="B25" s="86"/>
      <c r="C25" s="87"/>
      <c r="D25" s="99" t="s">
        <v>46</v>
      </c>
      <c r="E25" s="92"/>
      <c r="F25" s="93"/>
    </row>
    <row r="26" spans="1:6" ht="12.75">
      <c r="A26" s="88"/>
      <c r="B26" s="89"/>
      <c r="C26" s="90"/>
      <c r="D26" s="94"/>
      <c r="E26" s="95"/>
      <c r="F26" s="96"/>
    </row>
    <row r="27" spans="1:6" ht="12.75">
      <c r="A27" s="76" t="s">
        <v>28</v>
      </c>
      <c r="B27" s="76"/>
      <c r="C27" s="76"/>
      <c r="D27" s="76"/>
      <c r="E27" s="76"/>
      <c r="F27" s="76"/>
    </row>
    <row r="28" spans="1:6" ht="12.75">
      <c r="A28" s="97">
        <v>43199</v>
      </c>
      <c r="B28" s="98"/>
      <c r="C28" s="98"/>
      <c r="D28" s="97">
        <v>43199</v>
      </c>
      <c r="E28" s="98"/>
      <c r="F28" s="98"/>
    </row>
    <row r="29" spans="1:6" ht="12.75">
      <c r="A29" s="98" t="s">
        <v>19</v>
      </c>
      <c r="B29" s="98"/>
      <c r="C29" s="98"/>
      <c r="D29" s="98" t="s">
        <v>20</v>
      </c>
      <c r="E29" s="98"/>
      <c r="F29" s="98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5" t="s">
        <v>53</v>
      </c>
      <c r="B31" s="35">
        <v>28</v>
      </c>
      <c r="C31" s="35">
        <f aca="true" t="shared" si="2" ref="C31:C38">ABS(27-B31)</f>
        <v>1</v>
      </c>
      <c r="D31" s="35" t="s">
        <v>31</v>
      </c>
      <c r="E31" s="35">
        <v>99</v>
      </c>
      <c r="F31" s="35">
        <f aca="true" t="shared" si="3" ref="F31:F38">ABS(99-E31)</f>
        <v>0</v>
      </c>
    </row>
    <row r="32" spans="1:6" ht="12.75">
      <c r="A32" s="35" t="s">
        <v>34</v>
      </c>
      <c r="B32" s="35">
        <v>34</v>
      </c>
      <c r="C32" s="35">
        <f t="shared" si="2"/>
        <v>7</v>
      </c>
      <c r="D32" s="34" t="s">
        <v>52</v>
      </c>
      <c r="E32" s="35">
        <v>98</v>
      </c>
      <c r="F32" s="35">
        <f t="shared" si="3"/>
        <v>1</v>
      </c>
    </row>
    <row r="33" spans="1:6" ht="12.75">
      <c r="A33" s="35" t="s">
        <v>31</v>
      </c>
      <c r="B33" s="35">
        <v>35</v>
      </c>
      <c r="C33" s="35">
        <f t="shared" si="2"/>
        <v>8</v>
      </c>
      <c r="D33" s="35" t="s">
        <v>53</v>
      </c>
      <c r="E33" s="35">
        <v>97</v>
      </c>
      <c r="F33" s="35">
        <f t="shared" si="3"/>
        <v>2</v>
      </c>
    </row>
    <row r="34" spans="1:6" ht="12.75">
      <c r="A34" s="35" t="s">
        <v>51</v>
      </c>
      <c r="B34" s="35">
        <v>36</v>
      </c>
      <c r="C34" s="35">
        <f t="shared" si="2"/>
        <v>9</v>
      </c>
      <c r="D34" s="34" t="s">
        <v>41</v>
      </c>
      <c r="E34" s="35">
        <v>95</v>
      </c>
      <c r="F34" s="35">
        <f t="shared" si="3"/>
        <v>4</v>
      </c>
    </row>
    <row r="35" spans="1:6" ht="12.75">
      <c r="A35" s="34" t="s">
        <v>52</v>
      </c>
      <c r="B35" s="34">
        <v>37</v>
      </c>
      <c r="C35" s="35">
        <f t="shared" si="2"/>
        <v>10</v>
      </c>
      <c r="D35" s="35" t="s">
        <v>33</v>
      </c>
      <c r="E35" s="35">
        <v>79</v>
      </c>
      <c r="F35" s="35">
        <f t="shared" si="3"/>
        <v>20</v>
      </c>
    </row>
    <row r="36" spans="1:6" ht="12.75">
      <c r="A36" s="34" t="s">
        <v>41</v>
      </c>
      <c r="B36" s="34">
        <v>37</v>
      </c>
      <c r="C36" s="35">
        <f t="shared" si="2"/>
        <v>10</v>
      </c>
      <c r="D36" s="35" t="s">
        <v>51</v>
      </c>
      <c r="E36" s="34">
        <v>68</v>
      </c>
      <c r="F36" s="35">
        <f t="shared" si="3"/>
        <v>31</v>
      </c>
    </row>
    <row r="37" spans="1:6" ht="12.75">
      <c r="A37" s="35" t="s">
        <v>33</v>
      </c>
      <c r="B37" s="35">
        <v>41</v>
      </c>
      <c r="C37" s="35">
        <f t="shared" si="2"/>
        <v>14</v>
      </c>
      <c r="D37" s="35" t="s">
        <v>34</v>
      </c>
      <c r="E37" s="35">
        <v>58</v>
      </c>
      <c r="F37" s="35">
        <f t="shared" si="3"/>
        <v>41</v>
      </c>
    </row>
    <row r="38" spans="1:6" ht="12.75">
      <c r="A38" s="34" t="s">
        <v>38</v>
      </c>
      <c r="B38" s="34">
        <v>42</v>
      </c>
      <c r="C38" s="35">
        <f t="shared" si="2"/>
        <v>15</v>
      </c>
      <c r="D38" s="34" t="s">
        <v>38</v>
      </c>
      <c r="E38" s="35">
        <v>47</v>
      </c>
      <c r="F38" s="35">
        <f t="shared" si="3"/>
        <v>52</v>
      </c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4"/>
      <c r="B40" s="34"/>
      <c r="C40" s="35"/>
      <c r="D40" s="35"/>
      <c r="E40" s="35"/>
      <c r="F40" s="35"/>
    </row>
    <row r="41" spans="1:6" ht="12.75">
      <c r="A41" s="35"/>
      <c r="B41" s="35"/>
      <c r="C41" s="35"/>
      <c r="D41" s="34"/>
      <c r="E41" s="35"/>
      <c r="F41" s="35"/>
    </row>
    <row r="42" spans="1:6" ht="12.75">
      <c r="A42" s="34"/>
      <c r="B42" s="34"/>
      <c r="C42" s="35"/>
      <c r="D42" s="34"/>
      <c r="E42" s="34"/>
      <c r="F42" s="35"/>
    </row>
    <row r="43" spans="1:6" ht="12.75">
      <c r="A43" s="35"/>
      <c r="B43" s="35"/>
      <c r="C43" s="35"/>
      <c r="D43" s="34"/>
      <c r="E43" s="35"/>
      <c r="F43" s="35"/>
    </row>
    <row r="44" spans="1:6" ht="12.75">
      <c r="A44" s="34"/>
      <c r="B44" s="34"/>
      <c r="C44" s="35"/>
      <c r="D44" s="35"/>
      <c r="E44" s="35"/>
      <c r="F44" s="35"/>
    </row>
    <row r="45" spans="1:6" ht="12.75">
      <c r="A45" s="34"/>
      <c r="B45" s="34"/>
      <c r="C45" s="35"/>
      <c r="D45" s="34"/>
      <c r="E45" s="35"/>
      <c r="F45" s="35"/>
    </row>
    <row r="46" spans="1:6" ht="12.75">
      <c r="A46" s="34"/>
      <c r="B46" s="34"/>
      <c r="C46" s="35"/>
      <c r="D46" s="35"/>
      <c r="E46" s="35"/>
      <c r="F46" s="35"/>
    </row>
    <row r="47" spans="1:6" ht="12.75">
      <c r="A47" s="34"/>
      <c r="B47" s="34"/>
      <c r="C47" s="35"/>
      <c r="D47" s="34"/>
      <c r="E47" s="35"/>
      <c r="F47" s="35"/>
    </row>
    <row r="48" spans="1:6" ht="12.75">
      <c r="A48" s="82" t="s">
        <v>27</v>
      </c>
      <c r="B48" s="83"/>
      <c r="C48" s="83"/>
      <c r="D48" s="83"/>
      <c r="E48" s="83"/>
      <c r="F48" s="84"/>
    </row>
    <row r="49" spans="1:6" ht="12.75">
      <c r="A49" s="85" t="s">
        <v>29</v>
      </c>
      <c r="B49" s="86"/>
      <c r="C49" s="87"/>
      <c r="D49" s="85" t="s">
        <v>30</v>
      </c>
      <c r="E49" s="86"/>
      <c r="F49" s="87"/>
    </row>
    <row r="50" spans="1:6" ht="12.75">
      <c r="A50" s="88"/>
      <c r="B50" s="89"/>
      <c r="C50" s="90"/>
      <c r="D50" s="88"/>
      <c r="E50" s="89"/>
      <c r="F50" s="90"/>
    </row>
    <row r="51" spans="1:6" ht="12.75">
      <c r="A51" s="85" t="s">
        <v>56</v>
      </c>
      <c r="B51" s="86"/>
      <c r="C51" s="87"/>
      <c r="D51" s="91" t="s">
        <v>55</v>
      </c>
      <c r="E51" s="92"/>
      <c r="F51" s="93"/>
    </row>
    <row r="52" spans="1:6" ht="12.75">
      <c r="A52" s="88"/>
      <c r="B52" s="89"/>
      <c r="C52" s="90"/>
      <c r="D52" s="94"/>
      <c r="E52" s="95"/>
      <c r="F52" s="96"/>
    </row>
    <row r="53" spans="1:6" ht="12.75">
      <c r="A53" s="97">
        <v>43199</v>
      </c>
      <c r="B53" s="98"/>
      <c r="C53" s="98"/>
      <c r="D53" s="97">
        <v>43199</v>
      </c>
      <c r="E53" s="98"/>
      <c r="F53" s="98"/>
    </row>
    <row r="54" spans="1:6" ht="12.75">
      <c r="A54" s="98" t="s">
        <v>19</v>
      </c>
      <c r="B54" s="98"/>
      <c r="C54" s="98"/>
      <c r="D54" s="98" t="s">
        <v>20</v>
      </c>
      <c r="E54" s="98"/>
      <c r="F54" s="98"/>
    </row>
    <row r="55" spans="1:6" ht="12.75">
      <c r="A55" s="3" t="s">
        <v>1</v>
      </c>
      <c r="B55" s="3" t="s">
        <v>25</v>
      </c>
      <c r="C55" s="3" t="s">
        <v>26</v>
      </c>
      <c r="D55" s="3" t="s">
        <v>1</v>
      </c>
      <c r="E55" s="3" t="s">
        <v>25</v>
      </c>
      <c r="F55" s="3" t="s">
        <v>26</v>
      </c>
    </row>
    <row r="56" spans="1:6" ht="12.75">
      <c r="A56" s="35" t="s">
        <v>34</v>
      </c>
      <c r="B56" s="35">
        <v>29</v>
      </c>
      <c r="C56" s="35">
        <f aca="true" t="shared" si="4" ref="C56:C67">ABS(30-B56)</f>
        <v>1</v>
      </c>
      <c r="D56" s="35" t="s">
        <v>31</v>
      </c>
      <c r="E56" s="35">
        <v>64</v>
      </c>
      <c r="F56" s="35">
        <f aca="true" t="shared" si="5" ref="F56:F67">ABS(64-E56)</f>
        <v>0</v>
      </c>
    </row>
    <row r="57" spans="1:6" ht="12.75">
      <c r="A57" s="35" t="s">
        <v>33</v>
      </c>
      <c r="B57" s="35">
        <v>31</v>
      </c>
      <c r="C57" s="35">
        <f t="shared" si="4"/>
        <v>1</v>
      </c>
      <c r="D57" s="34" t="s">
        <v>38</v>
      </c>
      <c r="E57" s="35">
        <v>64</v>
      </c>
      <c r="F57" s="35">
        <f t="shared" si="5"/>
        <v>0</v>
      </c>
    </row>
    <row r="58" spans="1:6" ht="12.75">
      <c r="A58" s="35" t="s">
        <v>51</v>
      </c>
      <c r="B58" s="35">
        <v>56</v>
      </c>
      <c r="C58" s="35">
        <f t="shared" si="4"/>
        <v>26</v>
      </c>
      <c r="D58" s="34" t="s">
        <v>60</v>
      </c>
      <c r="E58" s="34">
        <v>64</v>
      </c>
      <c r="F58" s="35">
        <f t="shared" si="5"/>
        <v>0</v>
      </c>
    </row>
    <row r="59" spans="1:6" ht="12.75">
      <c r="A59" s="35" t="s">
        <v>58</v>
      </c>
      <c r="B59" s="35">
        <v>57</v>
      </c>
      <c r="C59" s="35">
        <f t="shared" si="4"/>
        <v>27</v>
      </c>
      <c r="D59" s="34" t="s">
        <v>52</v>
      </c>
      <c r="E59" s="35">
        <v>54</v>
      </c>
      <c r="F59" s="35">
        <f t="shared" si="5"/>
        <v>10</v>
      </c>
    </row>
    <row r="60" spans="1:6" ht="12.75">
      <c r="A60" s="40">
        <v>319</v>
      </c>
      <c r="B60" s="35">
        <v>53</v>
      </c>
      <c r="C60" s="35">
        <f t="shared" si="4"/>
        <v>23</v>
      </c>
      <c r="D60" s="40">
        <v>319</v>
      </c>
      <c r="E60" s="35">
        <v>36</v>
      </c>
      <c r="F60" s="35">
        <f t="shared" si="5"/>
        <v>28</v>
      </c>
    </row>
    <row r="61" spans="1:6" ht="12.75">
      <c r="A61" s="34" t="s">
        <v>59</v>
      </c>
      <c r="B61" s="34">
        <v>0</v>
      </c>
      <c r="C61" s="35">
        <f t="shared" si="4"/>
        <v>30</v>
      </c>
      <c r="D61" s="34" t="s">
        <v>59</v>
      </c>
      <c r="E61" s="34">
        <v>30</v>
      </c>
      <c r="F61" s="35">
        <f t="shared" si="5"/>
        <v>34</v>
      </c>
    </row>
    <row r="62" spans="1:6" ht="12.75">
      <c r="A62" s="34" t="s">
        <v>52</v>
      </c>
      <c r="B62" s="34">
        <v>62</v>
      </c>
      <c r="C62" s="35">
        <f t="shared" si="4"/>
        <v>32</v>
      </c>
      <c r="D62" s="34" t="s">
        <v>57</v>
      </c>
      <c r="E62" s="35">
        <v>27</v>
      </c>
      <c r="F62" s="35">
        <f t="shared" si="5"/>
        <v>37</v>
      </c>
    </row>
    <row r="63" spans="1:6" ht="12.75">
      <c r="A63" s="34" t="s">
        <v>57</v>
      </c>
      <c r="B63" s="34">
        <v>68</v>
      </c>
      <c r="C63" s="35">
        <f t="shared" si="4"/>
        <v>38</v>
      </c>
      <c r="D63" s="34" t="s">
        <v>41</v>
      </c>
      <c r="E63" s="35">
        <v>103</v>
      </c>
      <c r="F63" s="35">
        <f t="shared" si="5"/>
        <v>39</v>
      </c>
    </row>
    <row r="64" spans="1:6" ht="12.75">
      <c r="A64" s="34" t="s">
        <v>41</v>
      </c>
      <c r="B64" s="34">
        <v>72</v>
      </c>
      <c r="C64" s="35">
        <f t="shared" si="4"/>
        <v>42</v>
      </c>
      <c r="D64" s="35" t="s">
        <v>34</v>
      </c>
      <c r="E64" s="35">
        <v>14</v>
      </c>
      <c r="F64" s="35">
        <f t="shared" si="5"/>
        <v>50</v>
      </c>
    </row>
    <row r="65" spans="1:6" ht="12.75">
      <c r="A65" s="35" t="s">
        <v>31</v>
      </c>
      <c r="B65" s="35">
        <v>73</v>
      </c>
      <c r="C65" s="35">
        <f t="shared" si="4"/>
        <v>43</v>
      </c>
      <c r="D65" s="35" t="s">
        <v>58</v>
      </c>
      <c r="E65" s="35">
        <v>6</v>
      </c>
      <c r="F65" s="35">
        <f t="shared" si="5"/>
        <v>58</v>
      </c>
    </row>
    <row r="66" spans="1:6" ht="12.75">
      <c r="A66" s="34" t="s">
        <v>38</v>
      </c>
      <c r="B66" s="34">
        <v>82</v>
      </c>
      <c r="C66" s="35">
        <f t="shared" si="4"/>
        <v>52</v>
      </c>
      <c r="D66" s="35" t="s">
        <v>51</v>
      </c>
      <c r="E66" s="35">
        <v>340</v>
      </c>
      <c r="F66" s="35">
        <f t="shared" si="5"/>
        <v>276</v>
      </c>
    </row>
    <row r="67" spans="1:6" ht="12.75">
      <c r="A67" s="35" t="s">
        <v>61</v>
      </c>
      <c r="B67" s="35">
        <v>78</v>
      </c>
      <c r="C67" s="35">
        <f t="shared" si="4"/>
        <v>48</v>
      </c>
      <c r="D67" s="35" t="s">
        <v>33</v>
      </c>
      <c r="E67" s="35">
        <v>452</v>
      </c>
      <c r="F67" s="35">
        <f t="shared" si="5"/>
        <v>388</v>
      </c>
    </row>
    <row r="68" spans="1:6" ht="12.75">
      <c r="A68" s="35"/>
      <c r="B68" s="35"/>
      <c r="C68" s="35"/>
      <c r="D68" s="34"/>
      <c r="E68" s="35"/>
      <c r="F68" s="35"/>
    </row>
    <row r="69" spans="1:6" ht="12.75">
      <c r="A69" s="34"/>
      <c r="B69" s="34"/>
      <c r="C69" s="35"/>
      <c r="D69" s="35"/>
      <c r="E69" s="35"/>
      <c r="F69" s="35"/>
    </row>
    <row r="70" spans="1:6" ht="12.75">
      <c r="A70" s="34"/>
      <c r="B70" s="34"/>
      <c r="C70" s="35"/>
      <c r="D70" s="34"/>
      <c r="E70" s="35"/>
      <c r="F70" s="35"/>
    </row>
    <row r="71" spans="1:6" ht="12.75">
      <c r="A71" s="34"/>
      <c r="B71" s="34"/>
      <c r="C71" s="35"/>
      <c r="D71" s="35"/>
      <c r="E71" s="35"/>
      <c r="F71" s="35"/>
    </row>
    <row r="72" spans="1:6" ht="12.75">
      <c r="A72" s="34"/>
      <c r="B72" s="34"/>
      <c r="C72" s="35"/>
      <c r="D72" s="34"/>
      <c r="E72" s="35"/>
      <c r="F72" s="35"/>
    </row>
    <row r="73" spans="1:6" ht="12.75">
      <c r="A73" s="82" t="s">
        <v>27</v>
      </c>
      <c r="B73" s="83"/>
      <c r="C73" s="83"/>
      <c r="D73" s="83"/>
      <c r="E73" s="83"/>
      <c r="F73" s="84"/>
    </row>
    <row r="74" spans="1:6" ht="12.75">
      <c r="A74" s="85" t="s">
        <v>29</v>
      </c>
      <c r="B74" s="86"/>
      <c r="C74" s="87"/>
      <c r="D74" s="85" t="s">
        <v>30</v>
      </c>
      <c r="E74" s="86"/>
      <c r="F74" s="87"/>
    </row>
    <row r="75" spans="1:6" ht="12.75">
      <c r="A75" s="88"/>
      <c r="B75" s="89"/>
      <c r="C75" s="90"/>
      <c r="D75" s="88"/>
      <c r="E75" s="89"/>
      <c r="F75" s="90"/>
    </row>
    <row r="76" spans="1:6" ht="12.75">
      <c r="A76" s="85" t="s">
        <v>62</v>
      </c>
      <c r="B76" s="86"/>
      <c r="C76" s="87"/>
      <c r="D76" s="91" t="s">
        <v>63</v>
      </c>
      <c r="E76" s="92"/>
      <c r="F76" s="93"/>
    </row>
    <row r="77" spans="1:6" ht="12.75">
      <c r="A77" s="88"/>
      <c r="B77" s="89"/>
      <c r="C77" s="90"/>
      <c r="D77" s="94"/>
      <c r="E77" s="95"/>
      <c r="F77" s="96"/>
    </row>
  </sheetData>
  <mergeCells count="29"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53:C53"/>
    <mergeCell ref="D53:F53"/>
    <mergeCell ref="A54:C54"/>
    <mergeCell ref="D54:F54"/>
    <mergeCell ref="A73:F73"/>
    <mergeCell ref="A74:C75"/>
    <mergeCell ref="D74:F75"/>
    <mergeCell ref="A76:C77"/>
    <mergeCell ref="D76:F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2018-04-17T18:52:25Z</dcterms:modified>
  <cp:category/>
  <cp:version/>
  <cp:contentType/>
  <cp:contentStatus/>
</cp:coreProperties>
</file>