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<sst xmlns="http://schemas.openxmlformats.org/spreadsheetml/2006/main" count="212" uniqueCount="78">
  <si>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</si>
  <si>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</si>
  <si>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</si>
  <si>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</si>
  <si>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</si>
  <si>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</si>
  <si>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</si>
  <si>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</si>
  <si>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</si>
  <si>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</si>
  <si>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</si>
  <si>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</si>
  <si>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</si>
  <si>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</si>
  <si>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</si>
  <si>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</si>
  <si>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</si>
  <si>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</si>
  <si>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</si>
  <si>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</si>
  <si>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</si>
  <si>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</si>
  <si>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</si>
  <si>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</si>
  <si>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</si>
  <si>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</si>
  <si>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</si>
  <si>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</si>
  <si>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</si>
  <si>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</si>
  <si>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</si>
  <si>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</si>
  <si>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</si>
  <si>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</si>
  <si>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JIMMY NAILED IT</t>
  </si>
  <si>
    <t>MUSIC INTROS</t>
  </si>
  <si>
    <t>GENERAL KNOWLEDGE</t>
  </si>
  <si>
    <t>PSWS</t>
  </si>
  <si>
    <t>F&amp;D S&amp;L TV&amp;FIL,M</t>
  </si>
  <si>
    <t>S&amp;N H&amp;G A&amp;L</t>
  </si>
  <si>
    <t>The Rutland &amp; Derby - Monday Night Quiz - Quiz League #59</t>
  </si>
  <si>
    <t>QUIZ FWENDS</t>
  </si>
  <si>
    <t>MURDER DUCKS</t>
  </si>
  <si>
    <t>WELL THIS IS AWKWARD</t>
  </si>
  <si>
    <t xml:space="preserve">NO NAME </t>
  </si>
  <si>
    <t>D.K</t>
  </si>
  <si>
    <t>3C &amp; CREASEY</t>
  </si>
  <si>
    <t>ALIYAH</t>
  </si>
  <si>
    <t>3C AND CREASEY 4</t>
  </si>
  <si>
    <t>MURDER DUCKS 13</t>
  </si>
  <si>
    <t>DINGBATS</t>
  </si>
  <si>
    <t>N/A</t>
  </si>
  <si>
    <t>STEVES NEW NOSE</t>
  </si>
  <si>
    <t>MFC</t>
  </si>
  <si>
    <t>TEAM BOSLEY</t>
  </si>
  <si>
    <t>FLORENCE NIGHTENGALES</t>
  </si>
  <si>
    <t>NORFOLK N CHANCE</t>
  </si>
  <si>
    <t>NO NAME</t>
  </si>
  <si>
    <t>GEORGE MICHEALS</t>
  </si>
  <si>
    <t>BRIAN FURY</t>
  </si>
  <si>
    <t>STEVES NEW NOSE 1</t>
  </si>
  <si>
    <r>
      <t xml:space="preserve">PIICK N MIX FLORENCE NIGHTENGALES </t>
    </r>
    <r>
      <rPr>
        <sz val="10"/>
        <color indexed="10"/>
        <rFont val="Arial"/>
        <family val="2"/>
      </rPr>
      <t>THE ALL SORTS 9</t>
    </r>
  </si>
  <si>
    <t>PSW</t>
  </si>
  <si>
    <t>GEIRGE MICHEALS</t>
  </si>
  <si>
    <t>Week Number: #2</t>
  </si>
  <si>
    <t>TOP 5'S</t>
  </si>
  <si>
    <t>LAST TIMERS</t>
  </si>
  <si>
    <t>ALWAYS A STRUGGLE</t>
  </si>
  <si>
    <t>THE KIRB CRAWLED</t>
  </si>
  <si>
    <t>LRWG</t>
  </si>
  <si>
    <t>THE CHILDDREN</t>
  </si>
  <si>
    <t>CAPTAINS</t>
  </si>
  <si>
    <t>SIMON</t>
  </si>
  <si>
    <r>
      <t>CAPTAINS &amp;</t>
    </r>
    <r>
      <rPr>
        <b/>
        <sz val="10"/>
        <color indexed="10"/>
        <rFont val="Arial"/>
        <family val="2"/>
      </rPr>
      <t xml:space="preserve"> CURB CRAWLERS 3</t>
    </r>
  </si>
  <si>
    <t>KLRWG 11</t>
  </si>
  <si>
    <t>WHIZZY QUIZZERS</t>
  </si>
  <si>
    <t>THE CHILDREN</t>
  </si>
  <si>
    <t>FAMOUS FACES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</si>
</sst>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6" width="14.140625" style="1" bestFit="1" customWidth="1"/>
    <col min="7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2.75">
      <c r="A2" s="54" t="s">
        <v>16</v>
      </c>
      <c r="B2" s="55"/>
      <c r="C2" s="55"/>
      <c r="D2" s="55"/>
      <c r="E2" s="55"/>
      <c r="F2" s="55"/>
      <c r="G2" s="55"/>
      <c r="H2" s="37">
        <v>3</v>
      </c>
      <c r="I2" s="56"/>
      <c r="J2" s="57"/>
    </row>
    <row r="3" spans="1:10" ht="12.75" customHeight="1">
      <c r="A3" s="58" t="s">
        <v>0</v>
      </c>
      <c r="B3" s="60" t="s">
        <v>1</v>
      </c>
      <c r="C3" s="58" t="s">
        <v>17</v>
      </c>
      <c r="D3" s="62" t="s">
        <v>24</v>
      </c>
      <c r="E3" s="63"/>
      <c r="F3" s="63"/>
      <c r="G3" s="63"/>
      <c r="H3" s="64"/>
      <c r="I3" s="58" t="s">
        <v>3</v>
      </c>
      <c r="J3" s="10" t="s">
        <v>14</v>
      </c>
    </row>
    <row r="4" spans="1:10" ht="12.75">
      <c r="A4" s="59"/>
      <c r="B4" s="61"/>
      <c r="C4" s="59"/>
      <c r="D4" s="2">
        <v>43227</v>
      </c>
      <c r="E4" s="2">
        <f>D4+7</f>
        <v>43234</v>
      </c>
      <c r="F4" s="2">
        <f>E4+7</f>
        <v>43241</v>
      </c>
      <c r="G4" s="2">
        <f>F4+7</f>
        <v>43248</v>
      </c>
      <c r="H4" s="2"/>
      <c r="I4" s="59"/>
      <c r="J4" s="10" t="s">
        <v>15</v>
      </c>
    </row>
    <row r="5" spans="1:10" s="31" customFormat="1" ht="12.75" customHeight="1">
      <c r="A5" s="32">
        <v>1</v>
      </c>
      <c r="B5" s="34" t="s">
        <v>31</v>
      </c>
      <c r="C5" s="4">
        <v>3</v>
      </c>
      <c r="D5" s="4">
        <v>48.5</v>
      </c>
      <c r="E5" s="4">
        <v>51</v>
      </c>
      <c r="F5" s="4">
        <v>56.5</v>
      </c>
      <c r="G5" s="4"/>
      <c r="H5" s="4"/>
      <c r="I5" s="4">
        <f>SUM(D5:H5)</f>
        <v>156</v>
      </c>
      <c r="J5" s="30">
        <f aca="true" t="shared" si="0" ref="J5:J11">I5/C5</f>
        <v>52</v>
      </c>
    </row>
    <row r="6" spans="1:10" s="31" customFormat="1" ht="12.75">
      <c r="A6" s="32">
        <f aca="true" t="shared" si="1" ref="A6:A30">A5+1</f>
        <v>2</v>
      </c>
      <c r="B6" s="34" t="s">
        <v>42</v>
      </c>
      <c r="C6" s="4">
        <v>3</v>
      </c>
      <c r="D6" s="4">
        <v>58</v>
      </c>
      <c r="E6" s="4">
        <v>46.5</v>
      </c>
      <c r="F6" s="4">
        <v>48.5</v>
      </c>
      <c r="G6" s="4"/>
      <c r="H6" s="4"/>
      <c r="I6" s="4">
        <f>SUM(D6:H6)</f>
        <v>153</v>
      </c>
      <c r="J6" s="30">
        <f t="shared" si="0"/>
        <v>51</v>
      </c>
    </row>
    <row r="7" spans="1:10" s="31" customFormat="1" ht="12.75">
      <c r="A7" s="32">
        <f t="shared" si="1"/>
        <v>3</v>
      </c>
      <c r="B7" s="34" t="s">
        <v>33</v>
      </c>
      <c r="C7" s="4">
        <v>3</v>
      </c>
      <c r="D7" s="4">
        <v>56</v>
      </c>
      <c r="E7" s="4">
        <v>45</v>
      </c>
      <c r="F7" s="4">
        <v>44</v>
      </c>
      <c r="G7" s="4"/>
      <c r="H7" s="4"/>
      <c r="I7" s="4">
        <f>SUM(D7:H7)</f>
        <v>145</v>
      </c>
      <c r="J7" s="30">
        <f t="shared" si="0"/>
        <v>48.333333333333336</v>
      </c>
    </row>
    <row r="8" spans="1:10" s="31" customFormat="1" ht="12" customHeight="1">
      <c r="A8" s="32">
        <f t="shared" si="1"/>
        <v>4</v>
      </c>
      <c r="B8" s="33" t="s">
        <v>37</v>
      </c>
      <c r="C8" s="4">
        <v>3</v>
      </c>
      <c r="D8" s="4">
        <v>48.5</v>
      </c>
      <c r="E8" s="4">
        <v>41.5</v>
      </c>
      <c r="F8" s="4">
        <v>46.5</v>
      </c>
      <c r="G8" s="4"/>
      <c r="H8" s="4"/>
      <c r="I8" s="4">
        <f>SUM(D8:H8)</f>
        <v>136.5</v>
      </c>
      <c r="J8" s="30">
        <f t="shared" si="0"/>
        <v>45.5</v>
      </c>
    </row>
    <row r="9" spans="1:10" s="31" customFormat="1" ht="12.75">
      <c r="A9" s="32">
        <f t="shared" si="1"/>
        <v>5</v>
      </c>
      <c r="B9" s="39" t="s">
        <v>54</v>
      </c>
      <c r="C9" s="4">
        <v>2</v>
      </c>
      <c r="D9" s="4"/>
      <c r="E9" s="4">
        <v>42</v>
      </c>
      <c r="F9" s="4">
        <v>51</v>
      </c>
      <c r="G9" s="4"/>
      <c r="H9" s="4"/>
      <c r="I9" s="4">
        <f>SUM(D9:H9)</f>
        <v>93</v>
      </c>
      <c r="J9" s="30">
        <f t="shared" si="0"/>
        <v>46.5</v>
      </c>
    </row>
    <row r="10" spans="1:10" s="31" customFormat="1" ht="12.75">
      <c r="A10" s="32">
        <f t="shared" si="1"/>
        <v>6</v>
      </c>
      <c r="B10" s="34" t="s">
        <v>34</v>
      </c>
      <c r="C10" s="4">
        <v>1</v>
      </c>
      <c r="D10" s="4">
        <v>56.5</v>
      </c>
      <c r="E10" s="4"/>
      <c r="F10" s="4"/>
      <c r="G10" s="4"/>
      <c r="H10" s="4"/>
      <c r="I10" s="4">
        <f>SUM(D10:H10)</f>
        <v>56.5</v>
      </c>
      <c r="J10" s="30">
        <f t="shared" si="0"/>
        <v>56.5</v>
      </c>
    </row>
    <row r="11" spans="1:10" s="31" customFormat="1" ht="12.75">
      <c r="A11" s="32">
        <f t="shared" si="1"/>
        <v>7</v>
      </c>
      <c r="B11" s="33" t="s">
        <v>56</v>
      </c>
      <c r="C11" s="4">
        <v>1</v>
      </c>
      <c r="D11" s="4"/>
      <c r="E11" s="4">
        <v>52.5</v>
      </c>
      <c r="F11" s="4"/>
      <c r="G11" s="4"/>
      <c r="H11" s="4"/>
      <c r="I11" s="4">
        <f>SUM(D11:H11)</f>
        <v>52.5</v>
      </c>
      <c r="J11" s="30">
        <f t="shared" si="0"/>
        <v>52.5</v>
      </c>
    </row>
    <row r="12" spans="1:10" s="31" customFormat="1" ht="12.75">
      <c r="A12" s="32">
        <f t="shared" si="1"/>
        <v>8</v>
      </c>
      <c r="B12" s="34" t="s">
        <v>58</v>
      </c>
      <c r="C12" s="4">
        <v>1</v>
      </c>
      <c r="D12" s="4"/>
      <c r="E12" s="4">
        <v>51.5</v>
      </c>
      <c r="F12" s="4"/>
      <c r="G12" s="4"/>
      <c r="H12" s="4"/>
      <c r="I12" s="4">
        <f>SUM(D12:H12)</f>
        <v>51.5</v>
      </c>
      <c r="J12" s="30">
        <f>I12/C12</f>
        <v>51.5</v>
      </c>
    </row>
    <row r="13" spans="1:10" s="31" customFormat="1" ht="13.5" customHeight="1">
      <c r="A13" s="32">
        <f t="shared" si="1"/>
        <v>9</v>
      </c>
      <c r="B13" s="33" t="s">
        <v>69</v>
      </c>
      <c r="C13" s="4">
        <v>1</v>
      </c>
      <c r="D13" s="4"/>
      <c r="E13" s="4"/>
      <c r="F13" s="4">
        <v>51</v>
      </c>
      <c r="G13" s="4"/>
      <c r="H13" s="4"/>
      <c r="I13" s="4">
        <f>SUM(D13:H13)</f>
        <v>51</v>
      </c>
      <c r="J13" s="30">
        <f>I13/C13</f>
        <v>51</v>
      </c>
    </row>
    <row r="14" spans="1:10" s="31" customFormat="1" ht="12.75">
      <c r="A14" s="32">
        <f t="shared" si="1"/>
        <v>10</v>
      </c>
      <c r="B14" s="33" t="s">
        <v>67</v>
      </c>
      <c r="C14" s="4">
        <v>1</v>
      </c>
      <c r="D14" s="4"/>
      <c r="E14" s="4"/>
      <c r="F14" s="4">
        <v>48</v>
      </c>
      <c r="G14" s="4"/>
      <c r="H14" s="4"/>
      <c r="I14" s="4">
        <f>SUM(D14:H14)</f>
        <v>48</v>
      </c>
      <c r="J14" s="30">
        <f>I14/C14</f>
        <v>48</v>
      </c>
    </row>
    <row r="15" spans="1:10" ht="12.75">
      <c r="A15" s="32">
        <f t="shared" si="1"/>
        <v>11</v>
      </c>
      <c r="B15" s="33" t="s">
        <v>41</v>
      </c>
      <c r="C15" s="4">
        <v>1</v>
      </c>
      <c r="D15" s="4">
        <v>47</v>
      </c>
      <c r="E15" s="4"/>
      <c r="F15" s="4"/>
      <c r="G15" s="4"/>
      <c r="H15" s="4"/>
      <c r="I15" s="4">
        <f>SUM(D15:H15)</f>
        <v>47</v>
      </c>
      <c r="J15" s="30">
        <f>I15/C15</f>
        <v>47</v>
      </c>
    </row>
    <row r="16" spans="1:10" ht="12.75">
      <c r="A16" s="32">
        <f t="shared" si="1"/>
        <v>12</v>
      </c>
      <c r="B16" s="39" t="s">
        <v>44</v>
      </c>
      <c r="C16" s="4">
        <v>1</v>
      </c>
      <c r="D16" s="4"/>
      <c r="E16" s="4">
        <v>46.5</v>
      </c>
      <c r="F16" s="4"/>
      <c r="G16" s="4"/>
      <c r="H16" s="4"/>
      <c r="I16" s="4">
        <f>SUM(D16:H16)</f>
        <v>46.5</v>
      </c>
      <c r="J16" s="30">
        <f aca="true" t="shared" si="2" ref="J16:J22">I16/C16</f>
        <v>46.5</v>
      </c>
    </row>
    <row r="17" spans="1:10" ht="12.75">
      <c r="A17" s="32">
        <f t="shared" si="1"/>
        <v>13</v>
      </c>
      <c r="B17" s="33" t="s">
        <v>75</v>
      </c>
      <c r="C17" s="4">
        <v>1</v>
      </c>
      <c r="D17" s="4"/>
      <c r="E17" s="4"/>
      <c r="F17" s="4">
        <v>45.5</v>
      </c>
      <c r="G17" s="4"/>
      <c r="H17" s="4"/>
      <c r="I17" s="4">
        <f>SUM(D17:H17)</f>
        <v>45.5</v>
      </c>
      <c r="J17" s="30">
        <f t="shared" si="2"/>
        <v>45.5</v>
      </c>
    </row>
    <row r="18" spans="1:10" ht="12.75">
      <c r="A18" s="32">
        <f t="shared" si="1"/>
        <v>14</v>
      </c>
      <c r="B18" s="34" t="s">
        <v>55</v>
      </c>
      <c r="C18" s="4">
        <v>1</v>
      </c>
      <c r="D18" s="4"/>
      <c r="E18" s="4">
        <v>42.5</v>
      </c>
      <c r="F18" s="4"/>
      <c r="G18" s="4"/>
      <c r="H18" s="4"/>
      <c r="I18" s="4">
        <f>SUM(D18:H18)</f>
        <v>42.5</v>
      </c>
      <c r="J18" s="30">
        <f t="shared" si="2"/>
        <v>42.5</v>
      </c>
    </row>
    <row r="19" spans="1:10" ht="12.75">
      <c r="A19" s="32">
        <f t="shared" si="1"/>
        <v>15</v>
      </c>
      <c r="B19" s="33" t="s">
        <v>68</v>
      </c>
      <c r="C19" s="4">
        <v>1</v>
      </c>
      <c r="D19" s="4"/>
      <c r="E19" s="4"/>
      <c r="F19" s="4">
        <v>42.5</v>
      </c>
      <c r="G19" s="4"/>
      <c r="H19" s="4"/>
      <c r="I19" s="4">
        <f>SUM(D19:H19)</f>
        <v>42.5</v>
      </c>
      <c r="J19" s="30">
        <f t="shared" si="2"/>
        <v>42.5</v>
      </c>
    </row>
    <row r="20" spans="1:10" ht="12.75">
      <c r="A20" s="32">
        <f t="shared" si="1"/>
        <v>16</v>
      </c>
      <c r="B20" s="34" t="s">
        <v>47</v>
      </c>
      <c r="C20" s="4">
        <v>1</v>
      </c>
      <c r="D20" s="4">
        <v>40.5</v>
      </c>
      <c r="E20" s="4"/>
      <c r="F20" s="4"/>
      <c r="G20" s="4"/>
      <c r="H20" s="4"/>
      <c r="I20" s="4">
        <f>SUM(D20:H20)</f>
        <v>40.5</v>
      </c>
      <c r="J20" s="30">
        <f t="shared" si="2"/>
        <v>40.5</v>
      </c>
    </row>
    <row r="21" spans="1:10" ht="12.75">
      <c r="A21" s="32">
        <f t="shared" si="1"/>
        <v>17</v>
      </c>
      <c r="B21" s="33" t="s">
        <v>76</v>
      </c>
      <c r="C21" s="4">
        <v>1</v>
      </c>
      <c r="D21" s="4"/>
      <c r="E21" s="4"/>
      <c r="F21" s="4">
        <v>40.5</v>
      </c>
      <c r="G21" s="4"/>
      <c r="H21" s="4"/>
      <c r="I21" s="4">
        <f>SUM(D21:H21)</f>
        <v>40.5</v>
      </c>
      <c r="J21" s="30">
        <f t="shared" si="2"/>
        <v>40.5</v>
      </c>
    </row>
    <row r="22" spans="1:10" ht="12.75">
      <c r="A22" s="32">
        <f t="shared" si="1"/>
        <v>18</v>
      </c>
      <c r="B22" s="39" t="s">
        <v>66</v>
      </c>
      <c r="C22" s="4">
        <v>1</v>
      </c>
      <c r="D22" s="4"/>
      <c r="E22" s="4"/>
      <c r="F22" s="4">
        <v>35.5</v>
      </c>
      <c r="G22" s="4"/>
      <c r="H22" s="4"/>
      <c r="I22" s="4">
        <f>SUM(D22:H22)</f>
        <v>35.5</v>
      </c>
      <c r="J22" s="30">
        <f t="shared" si="2"/>
        <v>35.5</v>
      </c>
    </row>
    <row r="23" spans="1:10" ht="12.75">
      <c r="A23" s="32">
        <f t="shared" si="1"/>
        <v>19</v>
      </c>
      <c r="B23" s="33" t="s">
        <v>72</v>
      </c>
      <c r="C23" s="4">
        <v>1</v>
      </c>
      <c r="D23" s="4"/>
      <c r="E23" s="4"/>
      <c r="F23" s="4">
        <v>29.5</v>
      </c>
      <c r="G23" s="4"/>
      <c r="H23" s="4"/>
      <c r="I23" s="4">
        <f>SUM(D23:H23)</f>
        <v>29.5</v>
      </c>
      <c r="J23" s="30">
        <f aca="true" t="shared" si="3" ref="J23:J30">I23/C23</f>
        <v>29.5</v>
      </c>
    </row>
    <row r="24" spans="1:10" ht="12.75">
      <c r="A24" s="32">
        <f t="shared" si="1"/>
        <v>20</v>
      </c>
      <c r="B24" s="33" t="s">
        <v>43</v>
      </c>
      <c r="C24" s="4">
        <v>1</v>
      </c>
      <c r="D24" s="4">
        <v>28.5</v>
      </c>
      <c r="E24" s="4"/>
      <c r="F24" s="4"/>
      <c r="G24" s="4"/>
      <c r="H24" s="4"/>
      <c r="I24" s="4">
        <f>SUM(D24:H24)</f>
        <v>28.5</v>
      </c>
      <c r="J24" s="30">
        <f t="shared" si="3"/>
        <v>28.5</v>
      </c>
    </row>
    <row r="25" spans="1:10" ht="12.75">
      <c r="A25" s="32">
        <f t="shared" si="1"/>
        <v>21</v>
      </c>
      <c r="B25" s="34" t="s">
        <v>44</v>
      </c>
      <c r="C25" s="4">
        <v>1</v>
      </c>
      <c r="D25" s="4">
        <v>27</v>
      </c>
      <c r="E25" s="4"/>
      <c r="F25" s="4"/>
      <c r="G25" s="4"/>
      <c r="H25" s="4"/>
      <c r="I25" s="4">
        <f>SUM(D25:H25)</f>
        <v>27</v>
      </c>
      <c r="J25" s="30">
        <f t="shared" si="3"/>
        <v>27</v>
      </c>
    </row>
    <row r="26" spans="1:10" ht="12.75">
      <c r="A26" s="32">
        <f t="shared" si="1"/>
        <v>22</v>
      </c>
      <c r="B26" s="34" t="s">
        <v>53</v>
      </c>
      <c r="C26" s="4">
        <v>1</v>
      </c>
      <c r="D26" s="4"/>
      <c r="E26" s="4">
        <v>26.5</v>
      </c>
      <c r="F26" s="4"/>
      <c r="G26" s="4"/>
      <c r="H26" s="4"/>
      <c r="I26" s="4">
        <f>SUM(D26:H26)</f>
        <v>26.5</v>
      </c>
      <c r="J26" s="30">
        <f t="shared" si="3"/>
        <v>26.5</v>
      </c>
    </row>
    <row r="27" spans="1:10" ht="12.75">
      <c r="A27" s="32">
        <f t="shared" si="1"/>
        <v>23</v>
      </c>
      <c r="B27" s="33" t="s">
        <v>46</v>
      </c>
      <c r="C27" s="4">
        <v>1</v>
      </c>
      <c r="D27" s="4">
        <v>26</v>
      </c>
      <c r="E27" s="4"/>
      <c r="F27" s="4"/>
      <c r="G27" s="4"/>
      <c r="H27" s="4"/>
      <c r="I27" s="4">
        <f>SUM(D27:H27)</f>
        <v>26</v>
      </c>
      <c r="J27" s="30">
        <f t="shared" si="3"/>
        <v>26</v>
      </c>
    </row>
    <row r="28" spans="1:10" ht="12.75">
      <c r="A28" s="32">
        <f t="shared" si="1"/>
        <v>24</v>
      </c>
      <c r="B28" s="39" t="s">
        <v>52</v>
      </c>
      <c r="C28" s="4">
        <v>1</v>
      </c>
      <c r="D28" s="4"/>
      <c r="E28" s="4">
        <v>26</v>
      </c>
      <c r="F28" s="4"/>
      <c r="G28" s="4"/>
      <c r="H28" s="4"/>
      <c r="I28" s="4">
        <f>SUM(D28:H28)</f>
        <v>26</v>
      </c>
      <c r="J28" s="30">
        <f t="shared" si="3"/>
        <v>26</v>
      </c>
    </row>
    <row r="29" spans="1:10" ht="12.75">
      <c r="A29" s="32">
        <f t="shared" si="1"/>
        <v>25</v>
      </c>
      <c r="B29" s="33" t="s">
        <v>71</v>
      </c>
      <c r="C29" s="4">
        <v>1</v>
      </c>
      <c r="D29" s="4"/>
      <c r="E29" s="4"/>
      <c r="F29" s="4">
        <v>26</v>
      </c>
      <c r="G29" s="4"/>
      <c r="H29" s="4"/>
      <c r="I29" s="4">
        <f>SUM(D29:H29)</f>
        <v>26</v>
      </c>
      <c r="J29" s="30">
        <f t="shared" si="3"/>
        <v>26</v>
      </c>
    </row>
    <row r="30" spans="1:10" ht="12.75">
      <c r="A30" s="32">
        <f t="shared" si="1"/>
        <v>26</v>
      </c>
      <c r="B30" s="34" t="s">
        <v>45</v>
      </c>
      <c r="C30" s="4">
        <v>1</v>
      </c>
      <c r="D30" s="4">
        <v>17.5</v>
      </c>
      <c r="E30" s="4"/>
      <c r="F30" s="4"/>
      <c r="G30" s="4"/>
      <c r="H30" s="4"/>
      <c r="I30" s="4">
        <f>SUM(D30:H30)</f>
        <v>17.5</v>
      </c>
      <c r="J30" s="30">
        <f t="shared" si="3"/>
        <v>17.5</v>
      </c>
    </row>
    <row r="31" spans="1:10" ht="12.75">
      <c r="A31" s="45" t="s">
        <v>18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0" ht="12.75">
      <c r="A32" s="48"/>
      <c r="B32" s="49"/>
      <c r="C32" s="49"/>
      <c r="D32" s="49"/>
      <c r="E32" s="49"/>
      <c r="F32" s="49"/>
      <c r="G32" s="49"/>
      <c r="H32" s="49"/>
      <c r="I32" s="49"/>
      <c r="J32" s="50"/>
    </row>
    <row r="33" spans="1:10" ht="12.75">
      <c r="A33" s="44" t="s">
        <v>10</v>
      </c>
      <c r="B33" s="43" t="s">
        <v>12</v>
      </c>
      <c r="C33" s="8" t="s">
        <v>9</v>
      </c>
      <c r="D33" s="10">
        <f>SUM(D5:D30)/D35</f>
        <v>41.27272727272727</v>
      </c>
      <c r="E33" s="10">
        <f>SUM(E5:E30)/E35</f>
        <v>42.86363636363637</v>
      </c>
      <c r="F33" s="10">
        <f>SUM(F5:F30)/F35</f>
        <v>43.46153846153846</v>
      </c>
      <c r="G33" s="10"/>
      <c r="H33" s="10"/>
      <c r="I33" s="5"/>
      <c r="J33" s="17"/>
    </row>
    <row r="34" spans="1:10" ht="12.75">
      <c r="A34" s="44"/>
      <c r="B34" s="43"/>
      <c r="C34" s="9" t="s">
        <v>13</v>
      </c>
      <c r="D34" s="10">
        <f>MAX(D5:D30)</f>
        <v>58</v>
      </c>
      <c r="E34" s="10">
        <f>MAX(E5:E30)</f>
        <v>52.5</v>
      </c>
      <c r="F34" s="10">
        <f>MAX(F5:F30)</f>
        <v>56.5</v>
      </c>
      <c r="G34" s="10"/>
      <c r="H34" s="10"/>
      <c r="I34" s="15"/>
      <c r="J34" s="16"/>
    </row>
    <row r="35" spans="1:10" ht="12.75">
      <c r="A35" s="44"/>
      <c r="B35" s="43"/>
      <c r="C35" s="12" t="s">
        <v>14</v>
      </c>
      <c r="D35" s="13">
        <f>COUNTIF(D5:D30,"&lt;&gt;")</f>
        <v>11</v>
      </c>
      <c r="E35" s="13">
        <f>COUNTIF(E5:E30,"&lt;&gt;")</f>
        <v>11</v>
      </c>
      <c r="F35" s="13">
        <f>COUNTIF(F5:F30,"&lt;&gt;")</f>
        <v>13</v>
      </c>
      <c r="G35" s="13"/>
      <c r="H35" s="13"/>
      <c r="I35" s="17"/>
      <c r="J35" s="16"/>
    </row>
    <row r="36" spans="1:10" ht="12.75">
      <c r="A36" s="44"/>
      <c r="B36" s="42" t="s">
        <v>11</v>
      </c>
      <c r="C36" s="3" t="s">
        <v>4</v>
      </c>
      <c r="D36" s="7" t="s">
        <v>35</v>
      </c>
      <c r="E36" s="7" t="s">
        <v>35</v>
      </c>
      <c r="F36" s="7" t="s">
        <v>35</v>
      </c>
      <c r="G36" s="7"/>
      <c r="H36" s="7"/>
      <c r="I36" s="18"/>
      <c r="J36" s="16"/>
    </row>
    <row r="37" spans="1:10" ht="12.75">
      <c r="A37" s="44"/>
      <c r="B37" s="42"/>
      <c r="C37" s="3" t="s">
        <v>5</v>
      </c>
      <c r="D37" s="7" t="s">
        <v>38</v>
      </c>
      <c r="E37" s="7" t="s">
        <v>38</v>
      </c>
      <c r="F37" s="7" t="s">
        <v>38</v>
      </c>
      <c r="G37" s="7"/>
      <c r="H37" s="7"/>
      <c r="I37" s="19"/>
      <c r="J37" s="20"/>
    </row>
    <row r="38" spans="1:10" ht="12.75">
      <c r="A38" s="44"/>
      <c r="B38" s="42"/>
      <c r="C38" s="3" t="s">
        <v>6</v>
      </c>
      <c r="D38" s="7" t="s">
        <v>50</v>
      </c>
      <c r="E38" s="7" t="s">
        <v>65</v>
      </c>
      <c r="F38" s="7" t="s">
        <v>77</v>
      </c>
      <c r="G38" s="7"/>
      <c r="H38" s="7"/>
      <c r="I38" s="19"/>
      <c r="J38" s="20"/>
    </row>
    <row r="39" spans="1:10" ht="12.75" customHeight="1">
      <c r="A39" s="44"/>
      <c r="B39" s="42"/>
      <c r="C39" s="3" t="s">
        <v>7</v>
      </c>
      <c r="D39" s="7" t="s">
        <v>39</v>
      </c>
      <c r="E39" s="7" t="s">
        <v>39</v>
      </c>
      <c r="F39" s="7" t="s">
        <v>39</v>
      </c>
      <c r="G39" s="7"/>
      <c r="H39" s="7"/>
      <c r="I39" s="19"/>
      <c r="J39" s="20"/>
    </row>
    <row r="40" spans="1:10" s="6" customFormat="1" ht="12.75" customHeight="1">
      <c r="A40" s="44"/>
      <c r="B40" s="42"/>
      <c r="C40" s="3" t="s">
        <v>8</v>
      </c>
      <c r="D40" s="7" t="s">
        <v>36</v>
      </c>
      <c r="E40" s="7" t="s">
        <v>36</v>
      </c>
      <c r="F40" s="7" t="s">
        <v>36</v>
      </c>
      <c r="G40" s="7"/>
      <c r="H40" s="7"/>
      <c r="I40" s="19"/>
      <c r="J40" s="20"/>
    </row>
    <row r="41" spans="1:10" s="11" customFormat="1" ht="12.75">
      <c r="A41" s="21"/>
      <c r="B41" s="5"/>
      <c r="C41" s="1"/>
      <c r="D41" s="23"/>
      <c r="E41" s="23"/>
      <c r="F41" s="22"/>
      <c r="G41" s="23"/>
      <c r="H41" s="38"/>
      <c r="I41" s="19"/>
      <c r="J41" s="20"/>
    </row>
    <row r="42" spans="1:10" s="14" customFormat="1" ht="12.75">
      <c r="A42" s="5"/>
      <c r="B42" s="5"/>
      <c r="C42" s="1"/>
      <c r="D42" s="1"/>
      <c r="E42" s="1"/>
      <c r="F42" s="1"/>
      <c r="G42" s="1"/>
      <c r="H42" s="1"/>
      <c r="I42"/>
      <c r="J42" s="11"/>
    </row>
    <row r="43" ht="11.25" customHeight="1"/>
    <row r="45" ht="12.75">
      <c r="K45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6:B40"/>
    <mergeCell ref="B33:B35"/>
    <mergeCell ref="A33:A40"/>
    <mergeCell ref="A31:J3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94" zoomScaleNormal="94" workbookViewId="0" topLeftCell="A1">
      <selection activeCell="C13" sqref="C13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65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.75">
      <c r="A2" s="68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2.75" customHeight="1">
      <c r="A3" s="73" t="s">
        <v>0</v>
      </c>
      <c r="B3" s="75" t="s">
        <v>1</v>
      </c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24"/>
    </row>
    <row r="4" spans="1:13" ht="12.75">
      <c r="A4" s="74"/>
      <c r="B4" s="76"/>
      <c r="C4" s="71">
        <v>43227</v>
      </c>
      <c r="D4" s="72"/>
      <c r="E4" s="71">
        <f>C4+7</f>
        <v>43234</v>
      </c>
      <c r="F4" s="72"/>
      <c r="G4" s="71">
        <f>E4+7</f>
        <v>43241</v>
      </c>
      <c r="H4" s="72"/>
      <c r="I4" s="71">
        <f>G4+7</f>
        <v>43248</v>
      </c>
      <c r="J4" s="72"/>
      <c r="K4" s="71" t="s">
        <v>51</v>
      </c>
      <c r="L4" s="72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4" t="s">
        <v>31</v>
      </c>
      <c r="C6" s="29"/>
      <c r="D6" s="29">
        <v>3</v>
      </c>
      <c r="E6" s="29"/>
      <c r="F6" s="29">
        <v>3</v>
      </c>
      <c r="G6" s="29"/>
      <c r="H6" s="29"/>
      <c r="I6" s="29"/>
      <c r="J6" s="29"/>
      <c r="K6" s="29"/>
      <c r="L6" s="29"/>
      <c r="M6" s="29">
        <f>SUM(C6:L6)</f>
        <v>6</v>
      </c>
    </row>
    <row r="7" spans="1:13" ht="12.75">
      <c r="A7" s="29">
        <f>A6+1</f>
        <v>2</v>
      </c>
      <c r="B7" s="33" t="s">
        <v>75</v>
      </c>
      <c r="C7" s="26"/>
      <c r="D7" s="29"/>
      <c r="E7" s="29"/>
      <c r="F7" s="29"/>
      <c r="G7" s="29">
        <v>3</v>
      </c>
      <c r="H7" s="29">
        <v>3</v>
      </c>
      <c r="I7" s="29"/>
      <c r="J7" s="29"/>
      <c r="K7" s="26"/>
      <c r="L7" s="29"/>
      <c r="M7" s="29">
        <f>SUM(C7:L7)</f>
        <v>6</v>
      </c>
    </row>
    <row r="8" spans="1:13" ht="12.75">
      <c r="A8" s="29">
        <f aca="true" t="shared" si="0" ref="A8:A23">A7+1</f>
        <v>3</v>
      </c>
      <c r="B8" s="33" t="s">
        <v>41</v>
      </c>
      <c r="C8" s="26">
        <v>3</v>
      </c>
      <c r="D8" s="29">
        <v>2</v>
      </c>
      <c r="E8" s="29"/>
      <c r="F8" s="29"/>
      <c r="G8" s="29"/>
      <c r="H8" s="29"/>
      <c r="I8" s="29"/>
      <c r="J8" s="29"/>
      <c r="K8" s="26"/>
      <c r="L8" s="29"/>
      <c r="M8" s="29">
        <f>SUM(C8:L8)</f>
        <v>5</v>
      </c>
    </row>
    <row r="9" spans="1:13" ht="12" customHeight="1">
      <c r="A9" s="29">
        <f t="shared" si="0"/>
        <v>4</v>
      </c>
      <c r="B9" s="34" t="s">
        <v>33</v>
      </c>
      <c r="C9" s="26">
        <v>3</v>
      </c>
      <c r="D9" s="26"/>
      <c r="E9" s="26"/>
      <c r="F9" s="26">
        <v>1</v>
      </c>
      <c r="G9" s="26"/>
      <c r="H9" s="26"/>
      <c r="I9" s="26"/>
      <c r="J9" s="26"/>
      <c r="K9" s="26"/>
      <c r="L9" s="26"/>
      <c r="M9" s="29">
        <f>SUM(C9:L9)</f>
        <v>4</v>
      </c>
    </row>
    <row r="10" spans="1:13" ht="12" customHeight="1">
      <c r="A10" s="29">
        <f t="shared" si="0"/>
        <v>5</v>
      </c>
      <c r="B10" s="33" t="s">
        <v>62</v>
      </c>
      <c r="C10" s="26"/>
      <c r="D10" s="26"/>
      <c r="E10" s="26">
        <v>3</v>
      </c>
      <c r="F10" s="26"/>
      <c r="G10" s="26"/>
      <c r="H10" s="26"/>
      <c r="I10" s="26"/>
      <c r="J10" s="26"/>
      <c r="K10" s="26"/>
      <c r="L10" s="26"/>
      <c r="M10" s="29">
        <f>SUM(C10:L10)</f>
        <v>3</v>
      </c>
    </row>
    <row r="11" spans="1:13" ht="12.75">
      <c r="A11" s="29">
        <f t="shared" si="0"/>
        <v>6</v>
      </c>
      <c r="B11" s="34" t="s">
        <v>42</v>
      </c>
      <c r="C11" s="29">
        <v>2</v>
      </c>
      <c r="D11" s="29"/>
      <c r="E11" s="29"/>
      <c r="F11" s="29"/>
      <c r="G11" s="29"/>
      <c r="H11" s="29">
        <v>1</v>
      </c>
      <c r="I11" s="29"/>
      <c r="J11" s="29"/>
      <c r="K11" s="29"/>
      <c r="L11" s="29"/>
      <c r="M11" s="29">
        <f>SUM(C11:L11)</f>
        <v>3</v>
      </c>
    </row>
    <row r="12" spans="1:13" ht="12.75">
      <c r="A12" s="29">
        <f t="shared" si="0"/>
        <v>7</v>
      </c>
      <c r="B12" s="33" t="s">
        <v>72</v>
      </c>
      <c r="C12" s="26"/>
      <c r="D12" s="29"/>
      <c r="E12" s="29"/>
      <c r="F12" s="29"/>
      <c r="G12" s="29">
        <v>3</v>
      </c>
      <c r="H12" s="29"/>
      <c r="I12" s="29"/>
      <c r="J12" s="29"/>
      <c r="K12" s="26"/>
      <c r="L12" s="100"/>
      <c r="M12" s="29">
        <f>SUM(C12:L12)</f>
        <v>3</v>
      </c>
    </row>
    <row r="13" spans="1:13" ht="12.75">
      <c r="A13" s="29">
        <f t="shared" si="0"/>
        <v>8</v>
      </c>
      <c r="B13" s="40" t="s">
        <v>67</v>
      </c>
      <c r="C13" s="26"/>
      <c r="D13" s="29"/>
      <c r="E13" s="29"/>
      <c r="F13" s="29"/>
      <c r="G13" s="29">
        <v>3</v>
      </c>
      <c r="H13" s="29"/>
      <c r="I13" s="29"/>
      <c r="J13" s="29"/>
      <c r="K13" s="26"/>
      <c r="L13" s="29"/>
      <c r="M13" s="29">
        <f>SUM(C13:L13)</f>
        <v>3</v>
      </c>
    </row>
    <row r="14" spans="1:13" ht="12.75">
      <c r="A14" s="29">
        <f t="shared" si="0"/>
        <v>9</v>
      </c>
      <c r="B14" s="33" t="s">
        <v>54</v>
      </c>
      <c r="C14" s="26"/>
      <c r="D14" s="26"/>
      <c r="E14" s="26"/>
      <c r="F14" s="26"/>
      <c r="G14" s="26"/>
      <c r="H14" s="26">
        <v>2</v>
      </c>
      <c r="I14" s="26"/>
      <c r="J14" s="26"/>
      <c r="K14" s="26"/>
      <c r="L14" s="26"/>
      <c r="M14" s="29">
        <f>SUM(C14:L14)</f>
        <v>2</v>
      </c>
    </row>
    <row r="15" spans="1:13" ht="12.75">
      <c r="A15" s="29">
        <f t="shared" si="0"/>
        <v>10</v>
      </c>
      <c r="B15" s="34" t="s">
        <v>53</v>
      </c>
      <c r="C15" s="26"/>
      <c r="D15" s="26"/>
      <c r="E15" s="26">
        <v>2</v>
      </c>
      <c r="F15" s="26"/>
      <c r="G15" s="26"/>
      <c r="H15" s="26"/>
      <c r="I15" s="26"/>
      <c r="J15" s="26"/>
      <c r="K15" s="26"/>
      <c r="L15" s="26"/>
      <c r="M15" s="29">
        <f>SUM(C15:L15)</f>
        <v>2</v>
      </c>
    </row>
    <row r="16" spans="1:13" ht="12.75">
      <c r="A16" s="29">
        <f t="shared" si="0"/>
        <v>11</v>
      </c>
      <c r="B16" s="34" t="s">
        <v>44</v>
      </c>
      <c r="C16" s="26"/>
      <c r="D16" s="29"/>
      <c r="E16" s="29"/>
      <c r="F16" s="29">
        <v>2</v>
      </c>
      <c r="G16" s="29"/>
      <c r="H16" s="29"/>
      <c r="I16" s="29"/>
      <c r="J16" s="29"/>
      <c r="K16" s="26"/>
      <c r="L16" s="29"/>
      <c r="M16" s="29">
        <f>SUM(C16:L16)</f>
        <v>2</v>
      </c>
    </row>
    <row r="17" spans="1:13" ht="12.75">
      <c r="A17" s="29">
        <f t="shared" si="0"/>
        <v>12</v>
      </c>
      <c r="B17" s="33" t="s">
        <v>56</v>
      </c>
      <c r="C17" s="29"/>
      <c r="D17" s="29"/>
      <c r="E17" s="29"/>
      <c r="F17" s="29">
        <v>2</v>
      </c>
      <c r="G17" s="29"/>
      <c r="H17" s="29"/>
      <c r="I17" s="29"/>
      <c r="J17" s="29"/>
      <c r="K17" s="29"/>
      <c r="L17" s="29"/>
      <c r="M17" s="29">
        <f>SUM(C17:L17)</f>
        <v>2</v>
      </c>
    </row>
    <row r="18" spans="1:13" ht="12.75">
      <c r="A18" s="29">
        <f t="shared" si="0"/>
        <v>13</v>
      </c>
      <c r="B18" s="34" t="s">
        <v>66</v>
      </c>
      <c r="C18" s="26"/>
      <c r="D18" s="29"/>
      <c r="E18" s="29"/>
      <c r="F18" s="29"/>
      <c r="G18" s="29">
        <v>2</v>
      </c>
      <c r="H18" s="29"/>
      <c r="I18" s="29"/>
      <c r="J18" s="29"/>
      <c r="K18" s="26"/>
      <c r="L18" s="29"/>
      <c r="M18" s="29">
        <f>SUM(C18:L18)</f>
        <v>2</v>
      </c>
    </row>
    <row r="19" spans="1:13" ht="12.75">
      <c r="A19" s="29">
        <f t="shared" si="0"/>
        <v>14</v>
      </c>
      <c r="B19" s="34" t="s">
        <v>44</v>
      </c>
      <c r="C19" s="29">
        <v>1</v>
      </c>
      <c r="D19" s="29"/>
      <c r="E19" s="29"/>
      <c r="F19" s="29"/>
      <c r="G19" s="29"/>
      <c r="H19" s="29"/>
      <c r="I19" s="29"/>
      <c r="J19" s="29"/>
      <c r="K19" s="29"/>
      <c r="L19" s="3"/>
      <c r="M19" s="29">
        <f>SUM(C19:L19)</f>
        <v>1</v>
      </c>
    </row>
    <row r="20" spans="1:13" ht="12.75">
      <c r="A20" s="29">
        <f t="shared" si="0"/>
        <v>15</v>
      </c>
      <c r="B20" s="34" t="s">
        <v>34</v>
      </c>
      <c r="C20" s="26">
        <v>1</v>
      </c>
      <c r="D20" s="26"/>
      <c r="E20" s="26"/>
      <c r="F20" s="26"/>
      <c r="G20" s="26"/>
      <c r="H20" s="26"/>
      <c r="I20" s="26"/>
      <c r="J20" s="26"/>
      <c r="K20" s="26"/>
      <c r="L20" s="26"/>
      <c r="M20" s="29">
        <f>SUM(C20:L20)</f>
        <v>1</v>
      </c>
    </row>
    <row r="21" spans="1:13" ht="12.75">
      <c r="A21" s="29">
        <f t="shared" si="0"/>
        <v>16</v>
      </c>
      <c r="B21" s="34" t="s">
        <v>47</v>
      </c>
      <c r="C21" s="26"/>
      <c r="D21" s="29">
        <v>1</v>
      </c>
      <c r="E21" s="29"/>
      <c r="F21" s="29"/>
      <c r="G21" s="29"/>
      <c r="H21" s="29"/>
      <c r="I21" s="29"/>
      <c r="J21" s="29"/>
      <c r="K21" s="26"/>
      <c r="L21" s="29"/>
      <c r="M21" s="29">
        <f>SUM(C21:L21)</f>
        <v>1</v>
      </c>
    </row>
    <row r="22" spans="1:13" ht="12.75">
      <c r="A22" s="29">
        <f t="shared" si="0"/>
        <v>17</v>
      </c>
      <c r="B22" s="34" t="s">
        <v>63</v>
      </c>
      <c r="C22" s="26"/>
      <c r="D22" s="26"/>
      <c r="E22" s="26">
        <v>1</v>
      </c>
      <c r="F22" s="26"/>
      <c r="G22" s="26"/>
      <c r="H22" s="26"/>
      <c r="I22" s="26"/>
      <c r="J22" s="26"/>
      <c r="K22" s="26"/>
      <c r="L22" s="26"/>
      <c r="M22" s="29">
        <f>SUM(C22:L22)</f>
        <v>1</v>
      </c>
    </row>
    <row r="23" spans="1:13" ht="12.75">
      <c r="A23" s="29">
        <f t="shared" si="0"/>
        <v>18</v>
      </c>
      <c r="B23" s="33" t="s">
        <v>70</v>
      </c>
      <c r="C23" s="26"/>
      <c r="D23" s="29"/>
      <c r="E23" s="29"/>
      <c r="F23" s="29"/>
      <c r="G23" s="29">
        <v>1</v>
      </c>
      <c r="H23" s="29"/>
      <c r="I23" s="29"/>
      <c r="J23" s="29"/>
      <c r="K23" s="26"/>
      <c r="L23" s="29"/>
      <c r="M23" s="29">
        <f>SUM(C23:L23)</f>
        <v>1</v>
      </c>
    </row>
    <row r="24" spans="1:13" ht="12.75" customHeight="1">
      <c r="A24" s="77" t="s">
        <v>23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2.7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</sheetData>
  <mergeCells count="11">
    <mergeCell ref="A24:M25"/>
    <mergeCell ref="C3:L3"/>
    <mergeCell ref="A1:M1"/>
    <mergeCell ref="A2:M2"/>
    <mergeCell ref="G4:H4"/>
    <mergeCell ref="I4:J4"/>
    <mergeCell ref="K4:L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="85" zoomScaleNormal="85" workbookViewId="0" topLeftCell="A48">
      <selection activeCell="A59" sqref="A59:A60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69" t="s">
        <v>28</v>
      </c>
      <c r="B1" s="69"/>
      <c r="C1" s="69"/>
      <c r="D1" s="69"/>
      <c r="E1" s="69"/>
      <c r="F1" s="69"/>
    </row>
    <row r="2" spans="1:6" ht="12.75">
      <c r="A2" s="98">
        <v>43227</v>
      </c>
      <c r="B2" s="99"/>
      <c r="C2" s="99"/>
      <c r="D2" s="98">
        <v>43227</v>
      </c>
      <c r="E2" s="99"/>
      <c r="F2" s="99"/>
    </row>
    <row r="3" spans="1:6" ht="12.75">
      <c r="A3" s="99" t="s">
        <v>19</v>
      </c>
      <c r="B3" s="99"/>
      <c r="C3" s="99"/>
      <c r="D3" s="99" t="s">
        <v>20</v>
      </c>
      <c r="E3" s="99"/>
      <c r="F3" s="99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33</v>
      </c>
      <c r="B5" s="34">
        <v>11</v>
      </c>
      <c r="C5" s="34">
        <f aca="true" t="shared" si="0" ref="C5:C15">ABS(12-B5)</f>
        <v>1</v>
      </c>
      <c r="D5" s="34" t="s">
        <v>31</v>
      </c>
      <c r="E5" s="34">
        <v>5.75</v>
      </c>
      <c r="F5" s="34">
        <f aca="true" t="shared" si="1" ref="F5:F15">ABS(5.64-E5)</f>
        <v>0.11000000000000032</v>
      </c>
    </row>
    <row r="6" spans="1:6" ht="12.75">
      <c r="A6" s="33" t="s">
        <v>41</v>
      </c>
      <c r="B6" s="33">
        <v>11</v>
      </c>
      <c r="C6" s="34">
        <f t="shared" si="0"/>
        <v>1</v>
      </c>
      <c r="D6" s="33" t="s">
        <v>41</v>
      </c>
      <c r="E6" s="34">
        <v>5.1</v>
      </c>
      <c r="F6" s="34">
        <f t="shared" si="1"/>
        <v>0.54</v>
      </c>
    </row>
    <row r="7" spans="1:6" ht="12.75">
      <c r="A7" s="34" t="s">
        <v>42</v>
      </c>
      <c r="B7" s="34">
        <v>14</v>
      </c>
      <c r="C7" s="34">
        <f t="shared" si="0"/>
        <v>2</v>
      </c>
      <c r="D7" s="34" t="s">
        <v>47</v>
      </c>
      <c r="E7" s="34">
        <v>6.2</v>
      </c>
      <c r="F7" s="34">
        <f t="shared" si="1"/>
        <v>0.5600000000000005</v>
      </c>
    </row>
    <row r="8" spans="1:6" ht="12.75">
      <c r="A8" s="34" t="s">
        <v>44</v>
      </c>
      <c r="B8" s="34">
        <v>8</v>
      </c>
      <c r="C8" s="34">
        <f t="shared" si="0"/>
        <v>4</v>
      </c>
      <c r="D8" s="34" t="s">
        <v>33</v>
      </c>
      <c r="E8" s="34">
        <v>6.56</v>
      </c>
      <c r="F8" s="34">
        <f t="shared" si="1"/>
        <v>0.9199999999999999</v>
      </c>
    </row>
    <row r="9" spans="1:6" ht="12.75">
      <c r="A9" s="34" t="s">
        <v>34</v>
      </c>
      <c r="B9" s="34">
        <v>8</v>
      </c>
      <c r="C9" s="34">
        <f t="shared" si="0"/>
        <v>4</v>
      </c>
      <c r="D9" s="34" t="s">
        <v>45</v>
      </c>
      <c r="E9" s="34">
        <v>4.52</v>
      </c>
      <c r="F9" s="34">
        <f t="shared" si="1"/>
        <v>1.12</v>
      </c>
    </row>
    <row r="10" spans="1:6" ht="13.5" customHeight="1">
      <c r="A10" s="33" t="s">
        <v>37</v>
      </c>
      <c r="B10" s="33">
        <v>4</v>
      </c>
      <c r="C10" s="34">
        <f t="shared" si="0"/>
        <v>8</v>
      </c>
      <c r="D10" s="34" t="s">
        <v>42</v>
      </c>
      <c r="E10" s="34">
        <v>6.92</v>
      </c>
      <c r="F10" s="34">
        <f t="shared" si="1"/>
        <v>1.2800000000000002</v>
      </c>
    </row>
    <row r="11" spans="1:6" ht="12.75" customHeight="1">
      <c r="A11" s="34" t="s">
        <v>31</v>
      </c>
      <c r="B11" s="34">
        <v>2</v>
      </c>
      <c r="C11" s="34">
        <f t="shared" si="0"/>
        <v>10</v>
      </c>
      <c r="D11" s="34" t="s">
        <v>44</v>
      </c>
      <c r="E11" s="33">
        <v>0</v>
      </c>
      <c r="F11" s="34">
        <f t="shared" si="1"/>
        <v>5.64</v>
      </c>
    </row>
    <row r="12" spans="1:6" ht="12.75" customHeight="1">
      <c r="A12" s="33" t="s">
        <v>43</v>
      </c>
      <c r="B12" s="33">
        <v>0</v>
      </c>
      <c r="C12" s="34">
        <f t="shared" si="0"/>
        <v>12</v>
      </c>
      <c r="D12" s="33" t="s">
        <v>43</v>
      </c>
      <c r="E12" s="34">
        <v>0</v>
      </c>
      <c r="F12" s="34">
        <f t="shared" si="1"/>
        <v>5.64</v>
      </c>
    </row>
    <row r="13" spans="1:6" ht="12.75" customHeight="1">
      <c r="A13" s="34" t="s">
        <v>45</v>
      </c>
      <c r="B13" s="34">
        <v>0</v>
      </c>
      <c r="C13" s="34">
        <f t="shared" si="0"/>
        <v>12</v>
      </c>
      <c r="D13" s="33" t="s">
        <v>46</v>
      </c>
      <c r="E13" s="34">
        <v>0</v>
      </c>
      <c r="F13" s="34">
        <f t="shared" si="1"/>
        <v>5.64</v>
      </c>
    </row>
    <row r="14" spans="1:6" ht="12.75" customHeight="1">
      <c r="A14" s="33" t="s">
        <v>46</v>
      </c>
      <c r="B14" s="33">
        <v>0</v>
      </c>
      <c r="C14" s="34">
        <f t="shared" si="0"/>
        <v>12</v>
      </c>
      <c r="D14" s="34" t="s">
        <v>34</v>
      </c>
      <c r="E14" s="34">
        <v>11.42</v>
      </c>
      <c r="F14" s="34">
        <f t="shared" si="1"/>
        <v>5.78</v>
      </c>
    </row>
    <row r="15" spans="1:6" ht="12.75" customHeight="1">
      <c r="A15" s="34" t="s">
        <v>47</v>
      </c>
      <c r="B15" s="34">
        <v>0</v>
      </c>
      <c r="C15" s="34">
        <f t="shared" si="0"/>
        <v>12</v>
      </c>
      <c r="D15" s="33" t="s">
        <v>37</v>
      </c>
      <c r="E15" s="34">
        <v>11.44</v>
      </c>
      <c r="F15" s="34">
        <f t="shared" si="1"/>
        <v>5.8</v>
      </c>
    </row>
    <row r="16" spans="1:6" ht="12.75" customHeight="1">
      <c r="A16" s="33"/>
      <c r="B16" s="33"/>
      <c r="C16" s="34"/>
      <c r="D16" s="33"/>
      <c r="E16" s="33"/>
      <c r="F16" s="34"/>
    </row>
    <row r="17" spans="1:6" ht="12.75" customHeight="1">
      <c r="A17" s="34"/>
      <c r="B17" s="34"/>
      <c r="C17" s="34"/>
      <c r="D17" s="33"/>
      <c r="E17" s="34"/>
      <c r="F17" s="34"/>
    </row>
    <row r="18" spans="1:6" ht="12.75" customHeight="1">
      <c r="A18" s="33"/>
      <c r="B18" s="33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3" t="s">
        <v>27</v>
      </c>
      <c r="B22" s="84"/>
      <c r="C22" s="84"/>
      <c r="D22" s="84"/>
      <c r="E22" s="84"/>
      <c r="F22" s="85"/>
    </row>
    <row r="23" spans="1:6" ht="12.75">
      <c r="A23" s="86" t="s">
        <v>29</v>
      </c>
      <c r="B23" s="87"/>
      <c r="C23" s="88"/>
      <c r="D23" s="86" t="s">
        <v>30</v>
      </c>
      <c r="E23" s="87"/>
      <c r="F23" s="88"/>
    </row>
    <row r="24" spans="1:6" ht="12.75">
      <c r="A24" s="89"/>
      <c r="B24" s="90"/>
      <c r="C24" s="91"/>
      <c r="D24" s="89"/>
      <c r="E24" s="90"/>
      <c r="F24" s="91"/>
    </row>
    <row r="25" spans="1:6" ht="12.75">
      <c r="A25" s="86" t="s">
        <v>49</v>
      </c>
      <c r="B25" s="87"/>
      <c r="C25" s="88"/>
      <c r="D25" s="92" t="s">
        <v>48</v>
      </c>
      <c r="E25" s="93"/>
      <c r="F25" s="94"/>
    </row>
    <row r="26" spans="1:6" ht="12.75">
      <c r="A26" s="89"/>
      <c r="B26" s="90"/>
      <c r="C26" s="91"/>
      <c r="D26" s="95"/>
      <c r="E26" s="96"/>
      <c r="F26" s="97"/>
    </row>
    <row r="27" spans="1:6" ht="12.75">
      <c r="A27" s="69" t="s">
        <v>28</v>
      </c>
      <c r="B27" s="69"/>
      <c r="C27" s="69"/>
      <c r="D27" s="69"/>
      <c r="E27" s="69"/>
      <c r="F27" s="69"/>
    </row>
    <row r="28" spans="1:6" ht="12.75">
      <c r="A28" s="98">
        <v>43234</v>
      </c>
      <c r="B28" s="99"/>
      <c r="C28" s="99"/>
      <c r="D28" s="98">
        <v>43234</v>
      </c>
      <c r="E28" s="99"/>
      <c r="F28" s="99"/>
    </row>
    <row r="29" spans="1:6" ht="12.75">
      <c r="A29" s="99" t="s">
        <v>19</v>
      </c>
      <c r="B29" s="99"/>
      <c r="C29" s="99"/>
      <c r="D29" s="99" t="s">
        <v>20</v>
      </c>
      <c r="E29" s="99"/>
      <c r="F29" s="99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3" t="s">
        <v>37</v>
      </c>
      <c r="B31" s="33">
        <v>23</v>
      </c>
      <c r="C31" s="34">
        <f aca="true" t="shared" si="2" ref="C31:C42">ABS(24.4-B31)</f>
        <v>1.3999999999999986</v>
      </c>
      <c r="D31" s="34" t="s">
        <v>31</v>
      </c>
      <c r="E31" s="33">
        <v>15</v>
      </c>
      <c r="F31" s="34">
        <f aca="true" t="shared" si="3" ref="F31:F42">ABS(15-E31)</f>
        <v>0</v>
      </c>
    </row>
    <row r="32" spans="1:6" ht="12.75">
      <c r="A32" s="33" t="s">
        <v>53</v>
      </c>
      <c r="B32" s="33">
        <v>30.7</v>
      </c>
      <c r="C32" s="34">
        <f t="shared" si="2"/>
        <v>6.300000000000001</v>
      </c>
      <c r="D32" s="33" t="s">
        <v>57</v>
      </c>
      <c r="E32" s="34">
        <v>16</v>
      </c>
      <c r="F32" s="34">
        <f t="shared" si="3"/>
        <v>1</v>
      </c>
    </row>
    <row r="33" spans="1:6" ht="12.75">
      <c r="A33" s="34" t="s">
        <v>58</v>
      </c>
      <c r="B33" s="34">
        <v>17.5</v>
      </c>
      <c r="C33" s="34">
        <f t="shared" si="2"/>
        <v>6.899999999999999</v>
      </c>
      <c r="D33" s="34" t="s">
        <v>56</v>
      </c>
      <c r="E33" s="34">
        <v>16</v>
      </c>
      <c r="F33" s="34">
        <f t="shared" si="3"/>
        <v>1</v>
      </c>
    </row>
    <row r="34" spans="1:6" ht="12.75">
      <c r="A34" s="34" t="s">
        <v>31</v>
      </c>
      <c r="B34" s="34">
        <v>15</v>
      </c>
      <c r="C34" s="34">
        <f t="shared" si="2"/>
        <v>9.399999999999999</v>
      </c>
      <c r="D34" s="34" t="s">
        <v>33</v>
      </c>
      <c r="E34" s="34">
        <v>12</v>
      </c>
      <c r="F34" s="34">
        <f t="shared" si="3"/>
        <v>3</v>
      </c>
    </row>
    <row r="35" spans="1:6" ht="12.75">
      <c r="A35" s="33" t="s">
        <v>52</v>
      </c>
      <c r="B35" s="33">
        <v>35.25</v>
      </c>
      <c r="C35" s="34">
        <f t="shared" si="2"/>
        <v>10.850000000000001</v>
      </c>
      <c r="D35" s="33" t="s">
        <v>37</v>
      </c>
      <c r="E35" s="34">
        <v>1</v>
      </c>
      <c r="F35" s="34">
        <f t="shared" si="3"/>
        <v>14</v>
      </c>
    </row>
    <row r="36" spans="1:6" ht="12.75">
      <c r="A36" s="33" t="s">
        <v>54</v>
      </c>
      <c r="B36" s="33">
        <v>35.6</v>
      </c>
      <c r="C36" s="34">
        <f t="shared" si="2"/>
        <v>11.200000000000003</v>
      </c>
      <c r="D36" s="34" t="s">
        <v>59</v>
      </c>
      <c r="E36" s="34">
        <v>0</v>
      </c>
      <c r="F36" s="34">
        <f t="shared" si="3"/>
        <v>15</v>
      </c>
    </row>
    <row r="37" spans="1:6" ht="12.75">
      <c r="A37" s="33" t="s">
        <v>57</v>
      </c>
      <c r="B37" s="33">
        <v>37.6</v>
      </c>
      <c r="C37" s="34">
        <f t="shared" si="2"/>
        <v>13.200000000000003</v>
      </c>
      <c r="D37" s="34" t="s">
        <v>58</v>
      </c>
      <c r="E37" s="34">
        <v>84</v>
      </c>
      <c r="F37" s="34">
        <f t="shared" si="3"/>
        <v>69</v>
      </c>
    </row>
    <row r="38" spans="1:6" ht="12.75">
      <c r="A38" s="34" t="s">
        <v>42</v>
      </c>
      <c r="B38" s="34">
        <v>39.2</v>
      </c>
      <c r="C38" s="34">
        <f t="shared" si="2"/>
        <v>14.800000000000004</v>
      </c>
      <c r="D38" s="33" t="s">
        <v>52</v>
      </c>
      <c r="E38" s="33">
        <v>100</v>
      </c>
      <c r="F38" s="34">
        <f t="shared" si="3"/>
        <v>85</v>
      </c>
    </row>
    <row r="39" spans="1:6" ht="12.75">
      <c r="A39" s="34" t="s">
        <v>55</v>
      </c>
      <c r="B39" s="34">
        <v>47</v>
      </c>
      <c r="C39" s="34">
        <f t="shared" si="2"/>
        <v>22.6</v>
      </c>
      <c r="D39" s="33" t="s">
        <v>54</v>
      </c>
      <c r="E39" s="34">
        <v>112</v>
      </c>
      <c r="F39" s="34">
        <f t="shared" si="3"/>
        <v>97</v>
      </c>
    </row>
    <row r="40" spans="1:6" ht="12.75">
      <c r="A40" s="34" t="s">
        <v>56</v>
      </c>
      <c r="B40" s="34">
        <v>0</v>
      </c>
      <c r="C40" s="34">
        <f t="shared" si="2"/>
        <v>24.4</v>
      </c>
      <c r="D40" s="33" t="s">
        <v>53</v>
      </c>
      <c r="E40" s="34">
        <v>500</v>
      </c>
      <c r="F40" s="34">
        <f t="shared" si="3"/>
        <v>485</v>
      </c>
    </row>
    <row r="41" spans="1:6" ht="12.75">
      <c r="A41" s="34" t="s">
        <v>59</v>
      </c>
      <c r="B41" s="34">
        <v>0</v>
      </c>
      <c r="C41" s="34">
        <f t="shared" si="2"/>
        <v>24.4</v>
      </c>
      <c r="D41" s="34" t="s">
        <v>42</v>
      </c>
      <c r="E41" s="34">
        <v>590</v>
      </c>
      <c r="F41" s="34">
        <f t="shared" si="3"/>
        <v>575</v>
      </c>
    </row>
    <row r="42" spans="1:6" ht="12.75">
      <c r="A42" s="34" t="s">
        <v>33</v>
      </c>
      <c r="B42" s="34">
        <v>105.7</v>
      </c>
      <c r="C42" s="34">
        <f t="shared" si="2"/>
        <v>81.30000000000001</v>
      </c>
      <c r="D42" s="34" t="s">
        <v>55</v>
      </c>
      <c r="E42" s="34">
        <v>943</v>
      </c>
      <c r="F42" s="34">
        <f t="shared" si="3"/>
        <v>928</v>
      </c>
    </row>
    <row r="43" spans="1:6" ht="12.75">
      <c r="A43" s="34"/>
      <c r="B43" s="34"/>
      <c r="C43" s="34"/>
      <c r="D43" s="33"/>
      <c r="E43" s="34"/>
      <c r="F43" s="34"/>
    </row>
    <row r="44" spans="1:6" ht="12.75">
      <c r="A44" s="33"/>
      <c r="B44" s="33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3" t="s">
        <v>27</v>
      </c>
      <c r="B48" s="84"/>
      <c r="C48" s="84"/>
      <c r="D48" s="84"/>
      <c r="E48" s="84"/>
      <c r="F48" s="85"/>
    </row>
    <row r="49" spans="1:6" ht="12.75">
      <c r="A49" s="86" t="s">
        <v>29</v>
      </c>
      <c r="B49" s="87"/>
      <c r="C49" s="88"/>
      <c r="D49" s="86" t="s">
        <v>30</v>
      </c>
      <c r="E49" s="87"/>
      <c r="F49" s="88"/>
    </row>
    <row r="50" spans="1:6" ht="12.75">
      <c r="A50" s="89"/>
      <c r="B50" s="90"/>
      <c r="C50" s="91"/>
      <c r="D50" s="89"/>
      <c r="E50" s="90"/>
      <c r="F50" s="91"/>
    </row>
    <row r="51" spans="1:6" ht="12.75">
      <c r="A51" s="86" t="s">
        <v>61</v>
      </c>
      <c r="B51" s="87"/>
      <c r="C51" s="88"/>
      <c r="D51" s="92" t="s">
        <v>60</v>
      </c>
      <c r="E51" s="93"/>
      <c r="F51" s="94"/>
    </row>
    <row r="52" spans="1:6" ht="12.75">
      <c r="A52" s="89"/>
      <c r="B52" s="90"/>
      <c r="C52" s="91"/>
      <c r="D52" s="95"/>
      <c r="E52" s="96"/>
      <c r="F52" s="97"/>
    </row>
    <row r="53" spans="1:6" ht="12.75">
      <c r="A53" s="98">
        <v>43241</v>
      </c>
      <c r="B53" s="99"/>
      <c r="C53" s="99"/>
      <c r="D53" s="98">
        <v>43234</v>
      </c>
      <c r="E53" s="99"/>
      <c r="F53" s="99"/>
    </row>
    <row r="54" spans="1:6" ht="12.75">
      <c r="A54" s="99" t="s">
        <v>19</v>
      </c>
      <c r="B54" s="99"/>
      <c r="C54" s="99"/>
      <c r="D54" s="99" t="s">
        <v>20</v>
      </c>
      <c r="E54" s="99"/>
      <c r="F54" s="99"/>
    </row>
    <row r="55" spans="1:6" ht="12.75">
      <c r="A55" s="3" t="s">
        <v>1</v>
      </c>
      <c r="B55" s="3" t="s">
        <v>25</v>
      </c>
      <c r="C55" s="3" t="s">
        <v>26</v>
      </c>
      <c r="D55" s="3" t="s">
        <v>1</v>
      </c>
      <c r="E55" s="3" t="s">
        <v>25</v>
      </c>
      <c r="F55" s="3" t="s">
        <v>26</v>
      </c>
    </row>
    <row r="56" spans="1:6" ht="12.75">
      <c r="A56" s="33" t="s">
        <v>72</v>
      </c>
      <c r="B56" s="33">
        <v>0</v>
      </c>
      <c r="C56" s="34">
        <f aca="true" t="shared" si="4" ref="C56:C68">ABS(1-B56)</f>
        <v>1</v>
      </c>
      <c r="D56" s="33" t="s">
        <v>75</v>
      </c>
      <c r="E56" s="41">
        <v>4.56</v>
      </c>
      <c r="F56" s="41">
        <f aca="true" t="shared" si="5" ref="F56:F68">ABS(4.58-E56)</f>
        <v>0.020000000000000462</v>
      </c>
    </row>
    <row r="57" spans="1:6" ht="12.75">
      <c r="A57" s="33" t="s">
        <v>75</v>
      </c>
      <c r="B57" s="33">
        <v>2</v>
      </c>
      <c r="C57" s="34">
        <f t="shared" si="4"/>
        <v>1</v>
      </c>
      <c r="D57" s="33" t="s">
        <v>54</v>
      </c>
      <c r="E57" s="34">
        <v>5.21</v>
      </c>
      <c r="F57" s="34">
        <f t="shared" si="5"/>
        <v>0.6299999999999999</v>
      </c>
    </row>
    <row r="58" spans="1:6" ht="12.75">
      <c r="A58" s="40" t="s">
        <v>67</v>
      </c>
      <c r="B58" s="40">
        <v>2</v>
      </c>
      <c r="C58" s="41">
        <f t="shared" si="4"/>
        <v>1</v>
      </c>
      <c r="D58" s="34" t="s">
        <v>42</v>
      </c>
      <c r="E58" s="34">
        <v>3.76</v>
      </c>
      <c r="F58" s="34">
        <f t="shared" si="5"/>
        <v>0.8200000000000003</v>
      </c>
    </row>
    <row r="59" spans="1:6" ht="12.75">
      <c r="A59" s="34" t="s">
        <v>66</v>
      </c>
      <c r="B59" s="34">
        <v>3</v>
      </c>
      <c r="C59" s="34">
        <f t="shared" si="4"/>
        <v>2</v>
      </c>
      <c r="D59" s="34" t="s">
        <v>71</v>
      </c>
      <c r="E59" s="34">
        <v>3.7</v>
      </c>
      <c r="F59" s="34">
        <f t="shared" si="5"/>
        <v>0.8799999999999999</v>
      </c>
    </row>
    <row r="60" spans="1:6" ht="12.75">
      <c r="A60" s="33" t="s">
        <v>70</v>
      </c>
      <c r="B60" s="33">
        <v>7</v>
      </c>
      <c r="C60" s="34">
        <f t="shared" si="4"/>
        <v>6</v>
      </c>
      <c r="D60" s="34" t="s">
        <v>33</v>
      </c>
      <c r="E60" s="34">
        <v>6.37</v>
      </c>
      <c r="F60" s="34">
        <f t="shared" si="5"/>
        <v>1.79</v>
      </c>
    </row>
    <row r="61" spans="1:6" ht="12.75">
      <c r="A61" s="33" t="s">
        <v>54</v>
      </c>
      <c r="B61" s="33">
        <v>12</v>
      </c>
      <c r="C61" s="34">
        <f t="shared" si="4"/>
        <v>11</v>
      </c>
      <c r="D61" s="33" t="s">
        <v>72</v>
      </c>
      <c r="E61" s="33">
        <v>2.75</v>
      </c>
      <c r="F61" s="34">
        <f t="shared" si="5"/>
        <v>1.83</v>
      </c>
    </row>
    <row r="62" spans="1:6" ht="12.75">
      <c r="A62" s="34" t="s">
        <v>31</v>
      </c>
      <c r="B62" s="34">
        <v>14</v>
      </c>
      <c r="C62" s="34">
        <f t="shared" si="4"/>
        <v>13</v>
      </c>
      <c r="D62" s="34" t="s">
        <v>69</v>
      </c>
      <c r="E62" s="33">
        <v>2.75</v>
      </c>
      <c r="F62" s="34">
        <f t="shared" si="5"/>
        <v>1.83</v>
      </c>
    </row>
    <row r="63" spans="1:6" ht="12.75">
      <c r="A63" s="34" t="s">
        <v>69</v>
      </c>
      <c r="B63" s="34">
        <v>25</v>
      </c>
      <c r="C63" s="34">
        <f t="shared" si="4"/>
        <v>24</v>
      </c>
      <c r="D63" s="34" t="s">
        <v>31</v>
      </c>
      <c r="E63" s="34">
        <v>2.46</v>
      </c>
      <c r="F63" s="34">
        <f t="shared" si="5"/>
        <v>2.12</v>
      </c>
    </row>
    <row r="64" spans="1:6" ht="12.75">
      <c r="A64" s="34" t="s">
        <v>33</v>
      </c>
      <c r="B64" s="34">
        <v>30</v>
      </c>
      <c r="C64" s="34">
        <f t="shared" si="4"/>
        <v>29</v>
      </c>
      <c r="D64" s="33" t="s">
        <v>70</v>
      </c>
      <c r="E64" s="34">
        <v>7.26</v>
      </c>
      <c r="F64" s="34">
        <f t="shared" si="5"/>
        <v>2.6799999999999997</v>
      </c>
    </row>
    <row r="65" spans="1:6" ht="12.75">
      <c r="A65" s="33" t="s">
        <v>37</v>
      </c>
      <c r="B65" s="33">
        <v>34</v>
      </c>
      <c r="C65" s="34">
        <f t="shared" si="4"/>
        <v>33</v>
      </c>
      <c r="D65" s="33" t="s">
        <v>68</v>
      </c>
      <c r="E65" s="34">
        <v>1.77</v>
      </c>
      <c r="F65" s="34">
        <f t="shared" si="5"/>
        <v>2.81</v>
      </c>
    </row>
    <row r="66" spans="1:6" ht="12.75">
      <c r="A66" s="34" t="s">
        <v>42</v>
      </c>
      <c r="B66" s="34">
        <v>42</v>
      </c>
      <c r="C66" s="34">
        <f t="shared" si="4"/>
        <v>41</v>
      </c>
      <c r="D66" s="33" t="s">
        <v>67</v>
      </c>
      <c r="E66" s="34">
        <v>8.24</v>
      </c>
      <c r="F66" s="34">
        <f t="shared" si="5"/>
        <v>3.66</v>
      </c>
    </row>
    <row r="67" spans="1:6" ht="12.75">
      <c r="A67" s="33" t="s">
        <v>68</v>
      </c>
      <c r="B67" s="33">
        <v>47</v>
      </c>
      <c r="C67" s="34">
        <f t="shared" si="4"/>
        <v>46</v>
      </c>
      <c r="D67" s="33" t="s">
        <v>37</v>
      </c>
      <c r="E67" s="34">
        <v>8.39</v>
      </c>
      <c r="F67" s="34">
        <f t="shared" si="5"/>
        <v>3.8100000000000005</v>
      </c>
    </row>
    <row r="68" spans="1:6" ht="12.75">
      <c r="A68" s="34" t="s">
        <v>71</v>
      </c>
      <c r="B68" s="34">
        <v>49</v>
      </c>
      <c r="C68" s="34">
        <f t="shared" si="4"/>
        <v>48</v>
      </c>
      <c r="D68" s="34" t="s">
        <v>66</v>
      </c>
      <c r="E68" s="34">
        <v>19.4</v>
      </c>
      <c r="F68" s="34">
        <f t="shared" si="5"/>
        <v>14.819999999999999</v>
      </c>
    </row>
    <row r="69" spans="1:6" ht="12.75">
      <c r="A69" s="34"/>
      <c r="B69" s="34"/>
      <c r="C69" s="34"/>
      <c r="D69" s="34"/>
      <c r="E69" s="34"/>
      <c r="F69" s="34"/>
    </row>
    <row r="70" spans="1:6" ht="12.75">
      <c r="A70" s="34"/>
      <c r="B70" s="34"/>
      <c r="C70" s="34"/>
      <c r="D70" s="33"/>
      <c r="E70" s="34"/>
      <c r="F70" s="34"/>
    </row>
    <row r="71" spans="1:6" ht="12.75">
      <c r="A71" s="33"/>
      <c r="B71" s="33"/>
      <c r="C71" s="34"/>
      <c r="D71" s="34"/>
      <c r="E71" s="34"/>
      <c r="F71" s="34"/>
    </row>
    <row r="72" spans="1:6" ht="12.75">
      <c r="A72" s="33"/>
      <c r="B72" s="33"/>
      <c r="C72" s="34"/>
      <c r="D72" s="33"/>
      <c r="E72" s="34"/>
      <c r="F72" s="34"/>
    </row>
    <row r="73" spans="1:6" ht="12.75">
      <c r="A73" s="83" t="s">
        <v>27</v>
      </c>
      <c r="B73" s="84"/>
      <c r="C73" s="84"/>
      <c r="D73" s="84"/>
      <c r="E73" s="84"/>
      <c r="F73" s="85"/>
    </row>
    <row r="74" spans="1:6" ht="12.75">
      <c r="A74" s="86" t="s">
        <v>29</v>
      </c>
      <c r="B74" s="87"/>
      <c r="C74" s="88"/>
      <c r="D74" s="86" t="s">
        <v>30</v>
      </c>
      <c r="E74" s="87"/>
      <c r="F74" s="88"/>
    </row>
    <row r="75" spans="1:6" ht="12.75">
      <c r="A75" s="89"/>
      <c r="B75" s="90"/>
      <c r="C75" s="91"/>
      <c r="D75" s="89"/>
      <c r="E75" s="90"/>
      <c r="F75" s="91"/>
    </row>
    <row r="76" spans="1:6" ht="12.75">
      <c r="A76" s="86" t="s">
        <v>74</v>
      </c>
      <c r="B76" s="87"/>
      <c r="C76" s="88"/>
      <c r="D76" s="92" t="s">
        <v>73</v>
      </c>
      <c r="E76" s="93"/>
      <c r="F76" s="94"/>
    </row>
    <row r="77" spans="1:6" ht="12.75">
      <c r="A77" s="89"/>
      <c r="B77" s="90"/>
      <c r="C77" s="91"/>
      <c r="D77" s="95"/>
      <c r="E77" s="96"/>
      <c r="F77" s="97"/>
    </row>
  </sheetData>
  <mergeCells count="29"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53:C53"/>
    <mergeCell ref="D53:F53"/>
    <mergeCell ref="A54:C54"/>
    <mergeCell ref="D54:F54"/>
    <mergeCell ref="A73:F73"/>
    <mergeCell ref="A74:C75"/>
    <mergeCell ref="D74:F75"/>
    <mergeCell ref="A76:C77"/>
    <mergeCell ref="D76:F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2018-05-23T19:30:03Z</dcterms:modified>
  <cp:category/>
  <cp:version/>
  <cp:contentType/>
  <cp:contentStatus/>
</cp:coreProperties>
</file>