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<sst xmlns="http://schemas.openxmlformats.org/spreadsheetml/2006/main" count="194" uniqueCount="77">
  <si>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</si>
  <si>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</si>
  <si>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</si>
  <si>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</si>
  <si>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</si>
  <si>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</si>
  <si>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</si>
  <si>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</si>
  <si>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</si>
  <si>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</si>
  <si>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</si>
  <si>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</si>
  <si>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</si>
  <si>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</si>
  <si>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</si>
  <si>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</si>
  <si>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</si>
  <si>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</si>
  <si>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</si>
  <si>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</si>
  <si>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</si>
  <si>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</si>
  <si>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</si>
  <si>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</si>
  <si>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</si>
  <si>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</si>
  <si>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</si>
  <si>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</si>
  <si>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</si>
  <si>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</si>
  <si>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</si>
  <si>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</si>
  <si>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</si>
  <si>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</si>
  <si>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</si>
  <si>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</si>
  <si>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</si>
  <si>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</si>
  <si>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TEAM BOSLEY</t>
  </si>
  <si>
    <t>THE DMU MISFITS</t>
  </si>
  <si>
    <t>ANAGRAMS</t>
  </si>
  <si>
    <t>+</t>
  </si>
  <si>
    <t>MURDER DUCKS</t>
  </si>
  <si>
    <t>GAZ &amp; KELLY</t>
  </si>
  <si>
    <t>CARLIES ANGELS</t>
  </si>
  <si>
    <t>GETTING QUIZICAL</t>
  </si>
  <si>
    <t>LES QUIZABLE</t>
  </si>
  <si>
    <t>THE PENDANTS</t>
  </si>
  <si>
    <t>CARLIES ANGELS 2</t>
  </si>
  <si>
    <t>MURDER DUCKS 10</t>
  </si>
  <si>
    <t>DNF</t>
  </si>
  <si>
    <t>The Rutland &amp; Derby - Monday Night Quiz - Quiz League #66</t>
  </si>
  <si>
    <t>MAGNET &amp; STEEL</t>
  </si>
  <si>
    <t>RATE OUR QUAILS</t>
  </si>
  <si>
    <t>THE FELLOWSHIP OF THE SETH</t>
  </si>
  <si>
    <t>FLACTUATING PANTS</t>
  </si>
  <si>
    <t>PSWS</t>
  </si>
  <si>
    <t>T</t>
  </si>
  <si>
    <t>MURDER DUCKS 6</t>
  </si>
  <si>
    <t>FLACTUATING PANTS 15</t>
  </si>
  <si>
    <t>Week Number: #2</t>
  </si>
  <si>
    <t>FLACTUATONG PANTS</t>
  </si>
  <si>
    <t>PSW</t>
  </si>
  <si>
    <t>LRWG</t>
  </si>
  <si>
    <t>HOPELESS</t>
  </si>
  <si>
    <t>THE PEDANTS</t>
  </si>
  <si>
    <t>LONELY THIS SETHMAS</t>
  </si>
  <si>
    <t>THE BLACK HORSES</t>
  </si>
  <si>
    <t>THE IPAS</t>
  </si>
  <si>
    <t>DMU MISFITS</t>
  </si>
  <si>
    <t>BLACK HORSES</t>
  </si>
  <si>
    <t>THE BLACK HORSE</t>
  </si>
  <si>
    <t>35..5</t>
  </si>
  <si>
    <t>NAME THE FILM</t>
  </si>
  <si>
    <t>PSWS 11</t>
  </si>
  <si>
    <t>RATE OUR QUAILS 4</t>
  </si>
  <si>
    <t>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</si>
</sst>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2">
      <selection activeCell="A8" sqref="A8:IV8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61" t="s">
        <v>51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64" t="s">
        <v>16</v>
      </c>
      <c r="B2" s="65"/>
      <c r="C2" s="65"/>
      <c r="D2" s="65"/>
      <c r="E2" s="65"/>
      <c r="F2" s="65"/>
      <c r="G2" s="65"/>
      <c r="H2" s="37">
        <v>2</v>
      </c>
      <c r="I2" s="66"/>
      <c r="J2" s="67"/>
    </row>
    <row r="3" spans="1:10" ht="12.75" customHeight="1">
      <c r="A3" s="68" t="s">
        <v>0</v>
      </c>
      <c r="B3" s="70" t="s">
        <v>1</v>
      </c>
      <c r="C3" s="68" t="s">
        <v>17</v>
      </c>
      <c r="D3" s="72" t="s">
        <v>24</v>
      </c>
      <c r="E3" s="73"/>
      <c r="F3" s="73"/>
      <c r="G3" s="73"/>
      <c r="H3" s="74"/>
      <c r="I3" s="68" t="s">
        <v>3</v>
      </c>
      <c r="J3" s="10" t="s">
        <v>14</v>
      </c>
    </row>
    <row r="4" spans="1:10" ht="12.75">
      <c r="A4" s="69"/>
      <c r="B4" s="71"/>
      <c r="C4" s="69"/>
      <c r="D4" s="2">
        <v>43437</v>
      </c>
      <c r="E4" s="2">
        <f>D4+7</f>
        <v>43444</v>
      </c>
      <c r="F4" s="2">
        <f>E4+7</f>
        <v>43451</v>
      </c>
      <c r="G4" s="2">
        <f>F4+7</f>
        <v>43458</v>
      </c>
      <c r="H4" s="2"/>
      <c r="I4" s="69"/>
      <c r="J4" s="10" t="s">
        <v>15</v>
      </c>
    </row>
    <row r="5" spans="1:10" s="31" customFormat="1" ht="12.75" customHeight="1">
      <c r="A5" s="32">
        <v>1</v>
      </c>
      <c r="B5" s="33" t="s">
        <v>38</v>
      </c>
      <c r="C5" s="4">
        <v>3</v>
      </c>
      <c r="D5" s="4">
        <v>54.5</v>
      </c>
      <c r="E5" s="4">
        <v>52.5</v>
      </c>
      <c r="F5" s="4">
        <v>59</v>
      </c>
      <c r="G5" s="42"/>
      <c r="H5" s="4"/>
      <c r="I5" s="4">
        <f>SUM(D5:H5)</f>
        <v>166</v>
      </c>
      <c r="J5" s="30">
        <f aca="true" t="shared" si="0" ref="J5:J11">I5/C5</f>
        <v>55.333333333333336</v>
      </c>
    </row>
    <row r="6" spans="1:10" s="31" customFormat="1" ht="12.75">
      <c r="A6" s="32">
        <f aca="true" t="shared" si="1" ref="A6:A25">A5+1</f>
        <v>2</v>
      </c>
      <c r="B6" s="34" t="s">
        <v>42</v>
      </c>
      <c r="C6" s="4">
        <v>3</v>
      </c>
      <c r="D6" s="4">
        <v>51</v>
      </c>
      <c r="E6" s="4">
        <v>43.5</v>
      </c>
      <c r="F6" s="4">
        <v>49.5</v>
      </c>
      <c r="G6" s="42"/>
      <c r="H6" s="4"/>
      <c r="I6" s="4">
        <f>SUM(D6:H6)</f>
        <v>144</v>
      </c>
      <c r="J6" s="30">
        <f t="shared" si="0"/>
        <v>48</v>
      </c>
    </row>
    <row r="7" spans="1:10" s="31" customFormat="1" ht="12.75">
      <c r="A7" s="32">
        <f t="shared" si="1"/>
        <v>3</v>
      </c>
      <c r="B7" s="34" t="s">
        <v>31</v>
      </c>
      <c r="C7" s="4">
        <v>3</v>
      </c>
      <c r="D7" s="4">
        <v>43</v>
      </c>
      <c r="E7" s="4">
        <v>51</v>
      </c>
      <c r="F7" s="4">
        <v>50</v>
      </c>
      <c r="G7" s="42"/>
      <c r="H7" s="4"/>
      <c r="I7" s="4">
        <f>SUM(D7:H7)</f>
        <v>144</v>
      </c>
      <c r="J7" s="30">
        <f t="shared" si="0"/>
        <v>48</v>
      </c>
    </row>
    <row r="8" spans="1:10" s="31" customFormat="1" ht="12" customHeight="1">
      <c r="A8" s="32">
        <f t="shared" si="1"/>
        <v>4</v>
      </c>
      <c r="B8" s="34" t="s">
        <v>33</v>
      </c>
      <c r="C8" s="4">
        <v>3</v>
      </c>
      <c r="D8" s="4">
        <v>42.5</v>
      </c>
      <c r="E8" s="4">
        <v>52</v>
      </c>
      <c r="F8" s="4">
        <v>44.5</v>
      </c>
      <c r="G8" s="42"/>
      <c r="H8" s="4"/>
      <c r="I8" s="4">
        <f>SUM(D8:H8)</f>
        <v>139</v>
      </c>
      <c r="J8" s="30">
        <f t="shared" si="0"/>
        <v>46.333333333333336</v>
      </c>
    </row>
    <row r="9" spans="1:10" s="31" customFormat="1" ht="12.75">
      <c r="A9" s="32">
        <f t="shared" si="1"/>
        <v>5</v>
      </c>
      <c r="B9" s="33" t="s">
        <v>47</v>
      </c>
      <c r="C9" s="4">
        <v>3</v>
      </c>
      <c r="D9" s="4">
        <v>36.5</v>
      </c>
      <c r="E9" s="4">
        <v>47.5</v>
      </c>
      <c r="F9" s="4">
        <v>39</v>
      </c>
      <c r="G9" s="42"/>
      <c r="H9" s="4"/>
      <c r="I9" s="4">
        <f>SUM(D9:H9)</f>
        <v>123</v>
      </c>
      <c r="J9" s="30">
        <f t="shared" si="0"/>
        <v>41</v>
      </c>
    </row>
    <row r="10" spans="1:10" s="31" customFormat="1" ht="12.75">
      <c r="A10" s="32">
        <f t="shared" si="1"/>
        <v>6</v>
      </c>
      <c r="B10" s="39" t="s">
        <v>54</v>
      </c>
      <c r="C10" s="4">
        <v>2</v>
      </c>
      <c r="D10" s="4"/>
      <c r="E10" s="4">
        <v>54</v>
      </c>
      <c r="F10" s="4">
        <v>47.5</v>
      </c>
      <c r="G10" s="42"/>
      <c r="H10" s="4"/>
      <c r="I10" s="4">
        <f>SUM(D10:H10)</f>
        <v>101.5</v>
      </c>
      <c r="J10" s="30">
        <f t="shared" si="0"/>
        <v>50.75</v>
      </c>
    </row>
    <row r="11" spans="1:10" s="31" customFormat="1" ht="12.75">
      <c r="A11" s="32">
        <f t="shared" si="1"/>
        <v>7</v>
      </c>
      <c r="B11" s="39" t="s">
        <v>62</v>
      </c>
      <c r="C11" s="4">
        <v>2</v>
      </c>
      <c r="D11" s="4"/>
      <c r="E11" s="4">
        <v>49</v>
      </c>
      <c r="F11" s="4">
        <v>52</v>
      </c>
      <c r="G11" s="42"/>
      <c r="H11" s="4"/>
      <c r="I11" s="4">
        <f>SUM(D11:H11)</f>
        <v>101</v>
      </c>
      <c r="J11" s="30">
        <f t="shared" si="0"/>
        <v>50.5</v>
      </c>
    </row>
    <row r="12" spans="1:10" s="31" customFormat="1" ht="12.75">
      <c r="A12" s="32">
        <f t="shared" si="1"/>
        <v>8</v>
      </c>
      <c r="B12" s="34" t="s">
        <v>53</v>
      </c>
      <c r="C12" s="4">
        <v>1</v>
      </c>
      <c r="D12" s="4"/>
      <c r="E12" s="4">
        <v>37</v>
      </c>
      <c r="F12" s="4">
        <v>35</v>
      </c>
      <c r="G12" s="42"/>
      <c r="H12" s="4"/>
      <c r="I12" s="4">
        <f>SUM(D12:H12)</f>
        <v>72</v>
      </c>
      <c r="J12" s="30">
        <f aca="true" t="shared" si="2" ref="J12:J19">I12/C12</f>
        <v>72</v>
      </c>
    </row>
    <row r="13" spans="1:10" s="31" customFormat="1" ht="13.5" customHeight="1">
      <c r="A13" s="32">
        <f t="shared" si="1"/>
        <v>9</v>
      </c>
      <c r="B13" s="39" t="s">
        <v>61</v>
      </c>
      <c r="C13" s="4">
        <v>1</v>
      </c>
      <c r="D13" s="4"/>
      <c r="E13" s="4">
        <v>53.5</v>
      </c>
      <c r="F13" s="4"/>
      <c r="G13" s="42"/>
      <c r="H13" s="4"/>
      <c r="I13" s="4">
        <f>SUM(D13:H13)</f>
        <v>53.5</v>
      </c>
      <c r="J13" s="30">
        <f t="shared" si="2"/>
        <v>53.5</v>
      </c>
    </row>
    <row r="14" spans="1:10" s="31" customFormat="1" ht="13.5" customHeight="1">
      <c r="A14" s="32">
        <f t="shared" si="1"/>
        <v>10</v>
      </c>
      <c r="B14" s="33" t="s">
        <v>64</v>
      </c>
      <c r="C14" s="4">
        <v>1</v>
      </c>
      <c r="D14" s="4"/>
      <c r="E14" s="4"/>
      <c r="F14" s="4">
        <v>47</v>
      </c>
      <c r="G14" s="42"/>
      <c r="H14" s="4"/>
      <c r="I14" s="4">
        <f>SUM(D14:H14)</f>
        <v>47</v>
      </c>
      <c r="J14" s="30">
        <f t="shared" si="2"/>
        <v>47</v>
      </c>
    </row>
    <row r="15" spans="1:10" s="31" customFormat="1" ht="13.5" customHeight="1">
      <c r="A15" s="32">
        <f t="shared" si="1"/>
        <v>11</v>
      </c>
      <c r="B15" s="33" t="s">
        <v>68</v>
      </c>
      <c r="C15" s="4">
        <v>1</v>
      </c>
      <c r="D15" s="4"/>
      <c r="E15" s="4"/>
      <c r="F15" s="4">
        <v>45</v>
      </c>
      <c r="G15" s="42"/>
      <c r="H15" s="4"/>
      <c r="I15" s="4">
        <f>SUM(D15:H15)</f>
        <v>45</v>
      </c>
      <c r="J15" s="30">
        <f t="shared" si="2"/>
        <v>45</v>
      </c>
    </row>
    <row r="16" spans="1:10" s="31" customFormat="1" ht="13.5" customHeight="1">
      <c r="A16" s="32">
        <f t="shared" si="1"/>
        <v>12</v>
      </c>
      <c r="B16" s="34" t="s">
        <v>63</v>
      </c>
      <c r="C16" s="4">
        <v>1</v>
      </c>
      <c r="D16" s="4"/>
      <c r="E16" s="4"/>
      <c r="F16" s="4">
        <v>43</v>
      </c>
      <c r="G16" s="42"/>
      <c r="H16" s="4"/>
      <c r="I16" s="4">
        <f>SUM(D16:H16)</f>
        <v>43</v>
      </c>
      <c r="J16" s="30">
        <f t="shared" si="2"/>
        <v>43</v>
      </c>
    </row>
    <row r="17" spans="1:10" s="31" customFormat="1" ht="13.5" customHeight="1">
      <c r="A17" s="32">
        <f t="shared" si="1"/>
        <v>13</v>
      </c>
      <c r="B17" s="34" t="s">
        <v>45</v>
      </c>
      <c r="C17" s="4">
        <v>1</v>
      </c>
      <c r="D17" s="4">
        <v>42</v>
      </c>
      <c r="E17" s="4"/>
      <c r="F17" s="4"/>
      <c r="G17" s="42"/>
      <c r="H17" s="4"/>
      <c r="I17" s="4">
        <f>SUM(D17:H17)</f>
        <v>42</v>
      </c>
      <c r="J17" s="30">
        <f t="shared" si="2"/>
        <v>42</v>
      </c>
    </row>
    <row r="18" spans="1:10" s="31" customFormat="1" ht="13.5" customHeight="1">
      <c r="A18" s="32">
        <f t="shared" si="1"/>
        <v>14</v>
      </c>
      <c r="B18" s="39" t="s">
        <v>52</v>
      </c>
      <c r="C18" s="4">
        <v>1</v>
      </c>
      <c r="D18" s="4"/>
      <c r="E18" s="4">
        <v>41.5</v>
      </c>
      <c r="F18" s="4"/>
      <c r="G18" s="42"/>
      <c r="H18" s="4"/>
      <c r="I18" s="4">
        <f>SUM(D18:H18)</f>
        <v>41.5</v>
      </c>
      <c r="J18" s="30">
        <f t="shared" si="2"/>
        <v>41.5</v>
      </c>
    </row>
    <row r="19" spans="1:10" s="31" customFormat="1" ht="13.5" customHeight="1">
      <c r="A19" s="32">
        <f t="shared" si="1"/>
        <v>15</v>
      </c>
      <c r="B19" s="33" t="s">
        <v>71</v>
      </c>
      <c r="C19" s="4">
        <v>1</v>
      </c>
      <c r="D19" s="4"/>
      <c r="E19" s="4"/>
      <c r="F19" s="4">
        <v>41.5</v>
      </c>
      <c r="G19" s="42"/>
      <c r="H19" s="4"/>
      <c r="I19" s="4">
        <f>SUM(D19:H19)</f>
        <v>41.5</v>
      </c>
      <c r="J19" s="30">
        <f t="shared" si="2"/>
        <v>41.5</v>
      </c>
    </row>
    <row r="20" spans="1:10" s="31" customFormat="1" ht="13.5" customHeight="1">
      <c r="A20" s="32">
        <f t="shared" si="1"/>
        <v>16</v>
      </c>
      <c r="B20" s="34" t="s">
        <v>39</v>
      </c>
      <c r="C20" s="4">
        <v>1</v>
      </c>
      <c r="D20" s="4">
        <v>40.5</v>
      </c>
      <c r="E20" s="4"/>
      <c r="F20" s="4" t="s">
        <v>72</v>
      </c>
      <c r="G20" s="42"/>
      <c r="H20" s="4"/>
      <c r="I20" s="4">
        <f>SUM(D20:H20)</f>
        <v>40.5</v>
      </c>
      <c r="J20" s="30">
        <f>I20/C20</f>
        <v>40.5</v>
      </c>
    </row>
    <row r="21" spans="1:10" s="31" customFormat="1" ht="13.5" customHeight="1">
      <c r="A21" s="32">
        <f t="shared" si="1"/>
        <v>17</v>
      </c>
      <c r="B21" s="34" t="s">
        <v>44</v>
      </c>
      <c r="C21" s="4">
        <v>1</v>
      </c>
      <c r="D21" s="4">
        <v>30.5</v>
      </c>
      <c r="E21" s="4"/>
      <c r="F21" s="4"/>
      <c r="G21" s="42"/>
      <c r="H21" s="4"/>
      <c r="I21" s="4">
        <f>SUM(D21:H21)</f>
        <v>30.5</v>
      </c>
      <c r="J21" s="30">
        <f>I21/C21</f>
        <v>30.5</v>
      </c>
    </row>
    <row r="22" spans="1:10" s="31" customFormat="1" ht="13.5" customHeight="1">
      <c r="A22" s="32">
        <f t="shared" si="1"/>
        <v>18</v>
      </c>
      <c r="B22" s="33" t="s">
        <v>43</v>
      </c>
      <c r="C22" s="4">
        <v>1</v>
      </c>
      <c r="D22" s="4">
        <v>30</v>
      </c>
      <c r="E22" s="4"/>
      <c r="F22" s="4"/>
      <c r="G22" s="42"/>
      <c r="H22" s="4"/>
      <c r="I22" s="4">
        <f>SUM(D22:H22)</f>
        <v>30</v>
      </c>
      <c r="J22" s="30">
        <f>I22/C22</f>
        <v>30</v>
      </c>
    </row>
    <row r="23" spans="1:10" s="31" customFormat="1" ht="13.5" customHeight="1">
      <c r="A23" s="32">
        <f t="shared" si="1"/>
        <v>19</v>
      </c>
      <c r="B23" s="39" t="s">
        <v>46</v>
      </c>
      <c r="C23" s="4">
        <v>1</v>
      </c>
      <c r="D23" s="4" t="s">
        <v>50</v>
      </c>
      <c r="E23" s="4"/>
      <c r="F23" s="4"/>
      <c r="G23" s="42"/>
      <c r="H23" s="4"/>
      <c r="I23" s="4">
        <f>SUM(D23:H23)</f>
        <v>0</v>
      </c>
      <c r="J23" s="30">
        <f>I23/C23</f>
        <v>0</v>
      </c>
    </row>
    <row r="24" spans="1:10" s="31" customFormat="1" ht="13.5" customHeight="1">
      <c r="A24" s="32">
        <f t="shared" si="1"/>
        <v>20</v>
      </c>
      <c r="B24" s="33"/>
      <c r="C24" s="4"/>
      <c r="D24" s="4"/>
      <c r="E24" s="4"/>
      <c r="F24" s="4"/>
      <c r="G24" s="42"/>
      <c r="H24" s="4"/>
      <c r="I24" s="4"/>
      <c r="J24" s="30"/>
    </row>
    <row r="25" spans="1:10" s="31" customFormat="1" ht="12.75">
      <c r="A25" s="32">
        <f t="shared" si="1"/>
        <v>21</v>
      </c>
      <c r="B25" s="39"/>
      <c r="C25" s="4"/>
      <c r="D25" s="4"/>
      <c r="E25" s="4"/>
      <c r="F25" s="4"/>
      <c r="G25" s="42"/>
      <c r="H25" s="4"/>
      <c r="I25" s="4"/>
      <c r="J25" s="30"/>
    </row>
    <row r="26" spans="1:10" ht="12.75">
      <c r="A26" s="55" t="s">
        <v>18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12.75">
      <c r="A27" s="58"/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12.75">
      <c r="A28" s="54" t="s">
        <v>10</v>
      </c>
      <c r="B28" s="53" t="s">
        <v>12</v>
      </c>
      <c r="C28" s="8" t="s">
        <v>9</v>
      </c>
      <c r="D28" s="10">
        <f>SUM(D5:D25)/D30</f>
        <v>37.05</v>
      </c>
      <c r="E28" s="10">
        <f>SUM(E5:E25)/E30</f>
        <v>48.15</v>
      </c>
      <c r="F28" s="10">
        <f>SUM(F5:F25)/F30</f>
        <v>42.53846153846154</v>
      </c>
      <c r="G28" s="43"/>
      <c r="H28" s="10"/>
      <c r="I28" s="5"/>
      <c r="J28" s="17"/>
    </row>
    <row r="29" spans="1:10" ht="12.75">
      <c r="A29" s="54"/>
      <c r="B29" s="53"/>
      <c r="C29" s="9" t="s">
        <v>13</v>
      </c>
      <c r="D29" s="10">
        <f>MAX(D5:D25)</f>
        <v>54.5</v>
      </c>
      <c r="E29" s="10">
        <f>MAX(E5:E25)</f>
        <v>54</v>
      </c>
      <c r="F29" s="10">
        <f>MAX(F5:F25)</f>
        <v>59</v>
      </c>
      <c r="G29" s="43"/>
      <c r="H29" s="10"/>
      <c r="I29" s="15"/>
      <c r="J29" s="16"/>
    </row>
    <row r="30" spans="1:10" ht="12.75">
      <c r="A30" s="54"/>
      <c r="B30" s="53"/>
      <c r="C30" s="12" t="s">
        <v>14</v>
      </c>
      <c r="D30" s="13">
        <f>COUNTIF(D5:D25,"&lt;&gt;")</f>
        <v>10</v>
      </c>
      <c r="E30" s="13">
        <f>COUNTIF(E5:E25,"&lt;&gt;")</f>
        <v>10</v>
      </c>
      <c r="F30" s="13">
        <f>COUNTIF(F5:F25,"&lt;&gt;")</f>
        <v>13</v>
      </c>
      <c r="G30" s="44"/>
      <c r="H30" s="13"/>
      <c r="I30" s="17"/>
      <c r="J30" s="16"/>
    </row>
    <row r="31" spans="1:10" ht="12.75">
      <c r="A31" s="54"/>
      <c r="B31" s="52" t="s">
        <v>11</v>
      </c>
      <c r="C31" s="3" t="s">
        <v>4</v>
      </c>
      <c r="D31" s="7" t="s">
        <v>34</v>
      </c>
      <c r="E31" s="7" t="s">
        <v>34</v>
      </c>
      <c r="F31" s="7" t="s">
        <v>34</v>
      </c>
      <c r="G31" s="45"/>
      <c r="H31" s="7"/>
      <c r="I31" s="18"/>
      <c r="J31" s="16"/>
    </row>
    <row r="32" spans="1:10" ht="12.75">
      <c r="A32" s="54"/>
      <c r="B32" s="52"/>
      <c r="C32" s="3" t="s">
        <v>5</v>
      </c>
      <c r="D32" s="7" t="s">
        <v>36</v>
      </c>
      <c r="E32" s="7" t="s">
        <v>36</v>
      </c>
      <c r="F32" s="7" t="s">
        <v>36</v>
      </c>
      <c r="G32" s="45"/>
      <c r="H32" s="7"/>
      <c r="I32" s="19"/>
      <c r="J32" s="20"/>
    </row>
    <row r="33" spans="1:10" ht="12.75">
      <c r="A33" s="54"/>
      <c r="B33" s="52"/>
      <c r="C33" s="3" t="s">
        <v>6</v>
      </c>
      <c r="D33" s="7" t="s">
        <v>40</v>
      </c>
      <c r="E33" s="7" t="s">
        <v>40</v>
      </c>
      <c r="F33" s="7" t="s">
        <v>73</v>
      </c>
      <c r="G33" s="45"/>
      <c r="H33" s="7"/>
      <c r="I33" s="19"/>
      <c r="J33" s="20"/>
    </row>
    <row r="34" spans="1:10" ht="12.75" customHeight="1">
      <c r="A34" s="54"/>
      <c r="B34" s="52"/>
      <c r="C34" s="3" t="s">
        <v>7</v>
      </c>
      <c r="D34" s="7" t="s">
        <v>37</v>
      </c>
      <c r="E34" s="7" t="s">
        <v>37</v>
      </c>
      <c r="F34" s="7" t="s">
        <v>37</v>
      </c>
      <c r="G34" s="45"/>
      <c r="H34" s="7"/>
      <c r="I34" s="19"/>
      <c r="J34" s="20"/>
    </row>
    <row r="35" spans="1:10" s="6" customFormat="1" ht="12.75" customHeight="1">
      <c r="A35" s="54"/>
      <c r="B35" s="52"/>
      <c r="C35" s="3" t="s">
        <v>8</v>
      </c>
      <c r="D35" s="7" t="s">
        <v>35</v>
      </c>
      <c r="E35" s="7" t="s">
        <v>35</v>
      </c>
      <c r="F35" s="7" t="s">
        <v>35</v>
      </c>
      <c r="G35" s="45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23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1:B35"/>
    <mergeCell ref="B28:B30"/>
    <mergeCell ref="A28:A35"/>
    <mergeCell ref="A26:J2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94" zoomScaleNormal="94" workbookViewId="0" topLeftCell="A1">
      <selection activeCell="D7" sqref="D7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51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2.75">
      <c r="A2" s="84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12.75" customHeight="1">
      <c r="A3" s="87" t="s">
        <v>0</v>
      </c>
      <c r="B3" s="89" t="s">
        <v>1</v>
      </c>
      <c r="C3" s="81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24"/>
    </row>
    <row r="4" spans="1:13" ht="12.75">
      <c r="A4" s="88"/>
      <c r="B4" s="90"/>
      <c r="C4" s="75">
        <v>43437</v>
      </c>
      <c r="D4" s="76"/>
      <c r="E4" s="75">
        <f>C4+7</f>
        <v>43444</v>
      </c>
      <c r="F4" s="76"/>
      <c r="G4" s="75">
        <f>E4+7</f>
        <v>43451</v>
      </c>
      <c r="H4" s="76"/>
      <c r="I4" s="75">
        <f>G4+7</f>
        <v>43458</v>
      </c>
      <c r="J4" s="76"/>
      <c r="K4" s="75"/>
      <c r="L4" s="76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/>
      <c r="L5" s="27"/>
      <c r="M5" s="28" t="s">
        <v>22</v>
      </c>
    </row>
    <row r="6" spans="1:13" ht="12.75" customHeight="1">
      <c r="A6" s="29">
        <v>1</v>
      </c>
      <c r="B6" s="33" t="s">
        <v>47</v>
      </c>
      <c r="C6" s="29">
        <v>3</v>
      </c>
      <c r="D6" s="29">
        <v>2</v>
      </c>
      <c r="E6" s="29">
        <v>2</v>
      </c>
      <c r="F6" s="29">
        <v>1</v>
      </c>
      <c r="G6" s="29"/>
      <c r="H6" s="29"/>
      <c r="I6" s="29"/>
      <c r="J6" s="29"/>
      <c r="K6" s="29"/>
      <c r="L6" s="3"/>
      <c r="M6" s="29">
        <f>SUM(C6:L6)</f>
        <v>8</v>
      </c>
    </row>
    <row r="7" spans="1:13" ht="12.75">
      <c r="A7" s="29">
        <f>A6+1</f>
        <v>2</v>
      </c>
      <c r="B7" s="109" t="s">
        <v>33</v>
      </c>
      <c r="C7" s="110"/>
      <c r="D7" s="110">
        <v>3</v>
      </c>
      <c r="E7" s="110"/>
      <c r="F7" s="110">
        <v>3</v>
      </c>
      <c r="G7" s="110"/>
      <c r="H7" s="110">
        <v>2</v>
      </c>
      <c r="I7" s="110"/>
      <c r="J7" s="110"/>
      <c r="K7" s="110"/>
      <c r="L7" s="110"/>
      <c r="M7" s="110">
        <f>SUM(C7:L7)</f>
        <v>8</v>
      </c>
    </row>
    <row r="8" spans="1:13" ht="12.75">
      <c r="A8" s="29">
        <f aca="true" t="shared" si="0" ref="A8:A20">A7+1</f>
        <v>3</v>
      </c>
      <c r="B8" s="33" t="s">
        <v>56</v>
      </c>
      <c r="C8" s="26"/>
      <c r="D8" s="26"/>
      <c r="E8" s="26">
        <v>3</v>
      </c>
      <c r="F8" s="26"/>
      <c r="G8" s="29"/>
      <c r="H8" s="29">
        <v>3</v>
      </c>
      <c r="I8" s="26"/>
      <c r="J8" s="26"/>
      <c r="K8" s="26"/>
      <c r="L8" s="26"/>
      <c r="M8" s="29">
        <f>SUM(C8:L8)</f>
        <v>6</v>
      </c>
    </row>
    <row r="9" spans="1:13" ht="12" customHeight="1">
      <c r="A9" s="29">
        <f t="shared" si="0"/>
        <v>4</v>
      </c>
      <c r="B9" s="34" t="s">
        <v>42</v>
      </c>
      <c r="C9" s="26"/>
      <c r="D9" s="29">
        <v>1</v>
      </c>
      <c r="E9" s="29"/>
      <c r="F9" s="29">
        <v>2</v>
      </c>
      <c r="G9" s="29">
        <v>1</v>
      </c>
      <c r="H9" s="29">
        <v>1</v>
      </c>
      <c r="I9" s="29"/>
      <c r="J9" s="29"/>
      <c r="K9" s="26"/>
      <c r="L9" s="29"/>
      <c r="M9" s="29">
        <f>SUM(C9:L9)</f>
        <v>5</v>
      </c>
    </row>
    <row r="10" spans="1:13" ht="12.75">
      <c r="A10" s="29">
        <f t="shared" si="0"/>
        <v>5</v>
      </c>
      <c r="B10" s="33" t="s">
        <v>38</v>
      </c>
      <c r="C10" s="26"/>
      <c r="D10" s="26">
        <v>2</v>
      </c>
      <c r="E10" s="26"/>
      <c r="F10" s="26"/>
      <c r="G10" s="29">
        <v>3</v>
      </c>
      <c r="H10" s="29"/>
      <c r="I10" s="26"/>
      <c r="J10" s="26"/>
      <c r="K10" s="26"/>
      <c r="L10" s="26"/>
      <c r="M10" s="29">
        <f>SUM(C10:L10)</f>
        <v>5</v>
      </c>
    </row>
    <row r="11" spans="1:13" ht="12.75">
      <c r="A11" s="29">
        <f t="shared" si="0"/>
        <v>6</v>
      </c>
      <c r="B11" s="33" t="s">
        <v>31</v>
      </c>
      <c r="C11" s="26"/>
      <c r="D11" s="29"/>
      <c r="E11" s="29"/>
      <c r="F11" s="29"/>
      <c r="G11" s="29">
        <v>2</v>
      </c>
      <c r="H11" s="29">
        <v>3</v>
      </c>
      <c r="I11" s="29"/>
      <c r="J11" s="29"/>
      <c r="K11" s="26"/>
      <c r="L11" s="108"/>
      <c r="M11" s="29">
        <f>SUM(C11:L11)</f>
        <v>5</v>
      </c>
    </row>
    <row r="12" spans="1:13" ht="12.75">
      <c r="A12" s="29">
        <f t="shared" si="0"/>
        <v>7</v>
      </c>
      <c r="B12" s="34" t="s">
        <v>55</v>
      </c>
      <c r="C12" s="26"/>
      <c r="D12" s="26"/>
      <c r="E12" s="26">
        <v>3</v>
      </c>
      <c r="F12" s="26"/>
      <c r="G12" s="29"/>
      <c r="H12" s="29"/>
      <c r="I12" s="26"/>
      <c r="J12" s="26"/>
      <c r="K12" s="26"/>
      <c r="L12" s="26"/>
      <c r="M12" s="29">
        <f>SUM(C12:L12)</f>
        <v>3</v>
      </c>
    </row>
    <row r="13" spans="1:13" ht="12.75">
      <c r="A13" s="29">
        <f t="shared" si="0"/>
        <v>8</v>
      </c>
      <c r="B13" s="40" t="s">
        <v>63</v>
      </c>
      <c r="C13" s="26"/>
      <c r="D13" s="26"/>
      <c r="E13" s="26"/>
      <c r="F13" s="26"/>
      <c r="G13" s="29"/>
      <c r="H13" s="29">
        <v>3</v>
      </c>
      <c r="I13" s="26"/>
      <c r="J13" s="26"/>
      <c r="K13" s="26"/>
      <c r="L13" s="26"/>
      <c r="M13" s="29">
        <f>SUM(C13:L13)</f>
        <v>3</v>
      </c>
    </row>
    <row r="14" spans="1:13" ht="12.75">
      <c r="A14" s="29">
        <f t="shared" si="0"/>
        <v>9</v>
      </c>
      <c r="B14" s="34" t="s">
        <v>45</v>
      </c>
      <c r="C14" s="26">
        <v>2</v>
      </c>
      <c r="D14" s="26"/>
      <c r="E14" s="26"/>
      <c r="F14" s="26"/>
      <c r="G14" s="29"/>
      <c r="H14" s="29"/>
      <c r="I14" s="26"/>
      <c r="J14" s="26"/>
      <c r="K14" s="26"/>
      <c r="L14" s="26"/>
      <c r="M14" s="29">
        <f>SUM(C14:L14)</f>
        <v>2</v>
      </c>
    </row>
    <row r="15" spans="1:13" ht="12.75">
      <c r="A15" s="29">
        <f t="shared" si="0"/>
        <v>10</v>
      </c>
      <c r="B15" s="34" t="s">
        <v>53</v>
      </c>
      <c r="C15" s="26"/>
      <c r="D15" s="29"/>
      <c r="E15" s="29">
        <v>1</v>
      </c>
      <c r="F15" s="29"/>
      <c r="G15" s="29">
        <v>1</v>
      </c>
      <c r="H15" s="29"/>
      <c r="I15" s="29"/>
      <c r="J15" s="29"/>
      <c r="K15" s="26"/>
      <c r="L15" s="29"/>
      <c r="M15" s="29">
        <f>SUM(C15:L15)</f>
        <v>2</v>
      </c>
    </row>
    <row r="16" spans="1:13" ht="12.75">
      <c r="A16" s="29">
        <f t="shared" si="0"/>
        <v>11</v>
      </c>
      <c r="B16" s="33" t="s">
        <v>43</v>
      </c>
      <c r="C16" s="26">
        <v>1</v>
      </c>
      <c r="D16" s="29"/>
      <c r="E16" s="29"/>
      <c r="F16" s="29"/>
      <c r="G16" s="29"/>
      <c r="H16" s="29"/>
      <c r="I16" s="29"/>
      <c r="J16" s="29"/>
      <c r="K16" s="26"/>
      <c r="L16" s="29"/>
      <c r="M16" s="29">
        <f>SUM(C16:L16)</f>
        <v>1</v>
      </c>
    </row>
    <row r="17" spans="1:13" ht="12.75">
      <c r="A17" s="29">
        <f t="shared" si="0"/>
        <v>12</v>
      </c>
      <c r="B17" s="33" t="s">
        <v>70</v>
      </c>
      <c r="C17" s="26"/>
      <c r="D17" s="26"/>
      <c r="E17" s="26"/>
      <c r="F17" s="26"/>
      <c r="G17" s="29"/>
      <c r="H17" s="29">
        <v>1</v>
      </c>
      <c r="I17" s="26"/>
      <c r="J17" s="26"/>
      <c r="K17" s="26"/>
      <c r="L17" s="26"/>
      <c r="M17" s="29">
        <f>SUM(C17:L17)</f>
        <v>1</v>
      </c>
    </row>
    <row r="18" spans="1:13" ht="12.75">
      <c r="A18" s="29">
        <f t="shared" si="0"/>
        <v>13</v>
      </c>
      <c r="B18" s="34"/>
      <c r="C18" s="26"/>
      <c r="D18" s="26"/>
      <c r="E18" s="26"/>
      <c r="F18" s="26"/>
      <c r="G18" s="29"/>
      <c r="H18" s="29"/>
      <c r="I18" s="26"/>
      <c r="J18" s="26"/>
      <c r="K18" s="26"/>
      <c r="L18" s="26"/>
      <c r="M18" s="29"/>
    </row>
    <row r="19" spans="1:13" ht="12.75">
      <c r="A19" s="29">
        <f t="shared" si="0"/>
        <v>14</v>
      </c>
      <c r="B19" s="41"/>
      <c r="C19" s="26"/>
      <c r="D19" s="26"/>
      <c r="E19" s="26"/>
      <c r="F19" s="26"/>
      <c r="G19" s="29"/>
      <c r="H19" s="29"/>
      <c r="I19" s="26"/>
      <c r="J19" s="26"/>
      <c r="K19" s="26"/>
      <c r="L19" s="26"/>
      <c r="M19" s="29"/>
    </row>
    <row r="20" spans="1:13" ht="11.25" customHeight="1">
      <c r="A20" s="29">
        <f t="shared" si="0"/>
        <v>15</v>
      </c>
      <c r="B20" s="33"/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/>
    </row>
    <row r="21" spans="1:13" ht="12.75" customHeight="1">
      <c r="A21" s="77" t="s">
        <v>23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.7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8" ht="12.75">
      <c r="D28" t="s">
        <v>41</v>
      </c>
    </row>
  </sheetData>
  <mergeCells count="11">
    <mergeCell ref="C4:D4"/>
    <mergeCell ref="E4:F4"/>
    <mergeCell ref="A21:M22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="70" zoomScaleNormal="70" workbookViewId="0" topLeftCell="A36">
      <selection activeCell="D57" sqref="D57:F57"/>
    </sheetView>
  </sheetViews>
  <sheetFormatPr defaultColWidth="9.140625" defaultRowHeight="12.75"/>
  <cols>
    <col min="1" max="1" width="42.8515625" style="0" bestFit="1" customWidth="1"/>
    <col min="2" max="2" width="8.140625" style="0" bestFit="1" customWidth="1"/>
    <col min="4" max="4" width="42.8515625" style="0" bestFit="1" customWidth="1"/>
  </cols>
  <sheetData>
    <row r="1" spans="1:6" ht="12.75">
      <c r="A1" s="85" t="s">
        <v>28</v>
      </c>
      <c r="B1" s="85"/>
      <c r="C1" s="85"/>
      <c r="D1" s="85"/>
      <c r="E1" s="85"/>
      <c r="F1" s="85"/>
    </row>
    <row r="2" spans="1:6" ht="12.75">
      <c r="A2" s="91">
        <v>43437</v>
      </c>
      <c r="B2" s="92"/>
      <c r="C2" s="92"/>
      <c r="D2" s="91">
        <v>43437</v>
      </c>
      <c r="E2" s="92"/>
      <c r="F2" s="92"/>
    </row>
    <row r="3" spans="1:6" ht="12.75">
      <c r="A3" s="92" t="s">
        <v>19</v>
      </c>
      <c r="B3" s="92"/>
      <c r="C3" s="92"/>
      <c r="D3" s="92" t="s">
        <v>20</v>
      </c>
      <c r="E3" s="92"/>
      <c r="F3" s="92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3" t="s">
        <v>47</v>
      </c>
      <c r="B5" s="4">
        <v>3475</v>
      </c>
      <c r="C5" s="34">
        <f aca="true" t="shared" si="0" ref="C5:C14">ABS(3547-B5)</f>
        <v>72</v>
      </c>
      <c r="D5" s="34" t="s">
        <v>33</v>
      </c>
      <c r="E5" s="34">
        <v>168</v>
      </c>
      <c r="F5" s="34">
        <f aca="true" t="shared" si="1" ref="F5:F14">ABS(160-E5)</f>
        <v>8</v>
      </c>
    </row>
    <row r="6" spans="1:6" ht="12.75">
      <c r="A6" s="34" t="s">
        <v>45</v>
      </c>
      <c r="B6" s="4">
        <v>3300</v>
      </c>
      <c r="C6" s="34">
        <f t="shared" si="0"/>
        <v>247</v>
      </c>
      <c r="D6" s="33" t="s">
        <v>47</v>
      </c>
      <c r="E6" s="33">
        <v>185</v>
      </c>
      <c r="F6" s="34">
        <f t="shared" si="1"/>
        <v>25</v>
      </c>
    </row>
    <row r="7" spans="1:6" ht="12.75">
      <c r="A7" s="33" t="s">
        <v>43</v>
      </c>
      <c r="B7" s="4">
        <v>2105</v>
      </c>
      <c r="C7" s="34">
        <f t="shared" si="0"/>
        <v>1442</v>
      </c>
      <c r="D7" s="33" t="s">
        <v>38</v>
      </c>
      <c r="E7" s="34">
        <v>135</v>
      </c>
      <c r="F7" s="34">
        <f t="shared" si="1"/>
        <v>25</v>
      </c>
    </row>
    <row r="8" spans="1:6" ht="12.75">
      <c r="A8" s="34" t="s">
        <v>42</v>
      </c>
      <c r="B8" s="4">
        <v>2050</v>
      </c>
      <c r="C8" s="34">
        <f t="shared" si="0"/>
        <v>1497</v>
      </c>
      <c r="D8" s="34" t="s">
        <v>42</v>
      </c>
      <c r="E8" s="34">
        <v>132</v>
      </c>
      <c r="F8" s="34">
        <f t="shared" si="1"/>
        <v>28</v>
      </c>
    </row>
    <row r="9" spans="1:6" ht="12.75">
      <c r="A9" s="34" t="s">
        <v>33</v>
      </c>
      <c r="B9" s="4">
        <v>2018</v>
      </c>
      <c r="C9" s="34">
        <f t="shared" si="0"/>
        <v>1529</v>
      </c>
      <c r="D9" s="34" t="s">
        <v>39</v>
      </c>
      <c r="E9" s="34">
        <v>97</v>
      </c>
      <c r="F9" s="34">
        <f t="shared" si="1"/>
        <v>63</v>
      </c>
    </row>
    <row r="10" spans="1:6" ht="13.5" customHeight="1">
      <c r="A10" s="34" t="s">
        <v>31</v>
      </c>
      <c r="B10" s="4">
        <v>1900</v>
      </c>
      <c r="C10" s="34">
        <f t="shared" si="0"/>
        <v>1647</v>
      </c>
      <c r="D10" s="34" t="s">
        <v>45</v>
      </c>
      <c r="E10" s="34">
        <v>94</v>
      </c>
      <c r="F10" s="34">
        <f t="shared" si="1"/>
        <v>66</v>
      </c>
    </row>
    <row r="11" spans="1:6" ht="12.75" customHeight="1">
      <c r="A11" s="33" t="s">
        <v>38</v>
      </c>
      <c r="B11" s="4">
        <v>1801</v>
      </c>
      <c r="C11" s="34">
        <f t="shared" si="0"/>
        <v>1746</v>
      </c>
      <c r="D11" s="34" t="s">
        <v>31</v>
      </c>
      <c r="E11" s="34">
        <v>72</v>
      </c>
      <c r="F11" s="34">
        <f t="shared" si="1"/>
        <v>88</v>
      </c>
    </row>
    <row r="12" spans="1:6" ht="12.75" customHeight="1">
      <c r="A12" s="34" t="s">
        <v>44</v>
      </c>
      <c r="B12" s="4">
        <v>1786</v>
      </c>
      <c r="C12" s="34">
        <f t="shared" si="0"/>
        <v>1761</v>
      </c>
      <c r="D12" s="33" t="s">
        <v>43</v>
      </c>
      <c r="E12" s="34">
        <v>253</v>
      </c>
      <c r="F12" s="34">
        <f t="shared" si="1"/>
        <v>93</v>
      </c>
    </row>
    <row r="13" spans="1:6" ht="12.75" customHeight="1">
      <c r="A13" s="34" t="s">
        <v>39</v>
      </c>
      <c r="B13" s="4">
        <v>1746</v>
      </c>
      <c r="C13" s="34">
        <f t="shared" si="0"/>
        <v>1801</v>
      </c>
      <c r="D13" s="34" t="s">
        <v>44</v>
      </c>
      <c r="E13" s="34">
        <v>28</v>
      </c>
      <c r="F13" s="34">
        <f t="shared" si="1"/>
        <v>132</v>
      </c>
    </row>
    <row r="14" spans="1:6" ht="12.75" customHeight="1">
      <c r="A14" s="39" t="s">
        <v>46</v>
      </c>
      <c r="B14" s="4">
        <v>1600</v>
      </c>
      <c r="C14" s="34">
        <f t="shared" si="0"/>
        <v>1947</v>
      </c>
      <c r="D14" s="39" t="s">
        <v>46</v>
      </c>
      <c r="E14" s="34">
        <v>1</v>
      </c>
      <c r="F14" s="34">
        <f t="shared" si="1"/>
        <v>159</v>
      </c>
    </row>
    <row r="15" spans="1:6" ht="12.75" customHeight="1">
      <c r="A15" s="33"/>
      <c r="B15" s="4"/>
      <c r="C15" s="34"/>
      <c r="D15" s="33"/>
      <c r="E15" s="33"/>
      <c r="F15" s="34"/>
    </row>
    <row r="16" spans="1:6" ht="12.75" customHeight="1">
      <c r="A16" s="34"/>
      <c r="B16" s="4"/>
      <c r="C16" s="34"/>
      <c r="D16" s="33"/>
      <c r="E16" s="34"/>
      <c r="F16" s="34"/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105" t="s">
        <v>27</v>
      </c>
      <c r="B22" s="106"/>
      <c r="C22" s="106"/>
      <c r="D22" s="106"/>
      <c r="E22" s="106"/>
      <c r="F22" s="107"/>
    </row>
    <row r="23" spans="1:9" ht="12.75">
      <c r="A23" s="93" t="s">
        <v>29</v>
      </c>
      <c r="B23" s="94"/>
      <c r="C23" s="95"/>
      <c r="D23" s="93" t="s">
        <v>30</v>
      </c>
      <c r="E23" s="94"/>
      <c r="F23" s="95"/>
      <c r="I23" s="49" t="s">
        <v>57</v>
      </c>
    </row>
    <row r="24" spans="1:6" ht="12.75">
      <c r="A24" s="96"/>
      <c r="B24" s="97"/>
      <c r="C24" s="98"/>
      <c r="D24" s="96"/>
      <c r="E24" s="97"/>
      <c r="F24" s="98"/>
    </row>
    <row r="25" spans="1:6" ht="12.75">
      <c r="A25" s="93" t="s">
        <v>49</v>
      </c>
      <c r="B25" s="94"/>
      <c r="C25" s="95"/>
      <c r="D25" s="99" t="s">
        <v>48</v>
      </c>
      <c r="E25" s="100"/>
      <c r="F25" s="101"/>
    </row>
    <row r="26" spans="1:6" ht="25.5" customHeight="1">
      <c r="A26" s="96"/>
      <c r="B26" s="97"/>
      <c r="C26" s="98"/>
      <c r="D26" s="102"/>
      <c r="E26" s="103"/>
      <c r="F26" s="104"/>
    </row>
    <row r="27" spans="1:6" ht="12.75">
      <c r="A27" s="85" t="s">
        <v>28</v>
      </c>
      <c r="B27" s="85"/>
      <c r="C27" s="85"/>
      <c r="D27" s="85"/>
      <c r="E27" s="85"/>
      <c r="F27" s="85"/>
    </row>
    <row r="28" spans="1:6" ht="12.75">
      <c r="A28" s="91">
        <v>43444</v>
      </c>
      <c r="B28" s="92"/>
      <c r="C28" s="92"/>
      <c r="D28" s="91">
        <v>43444</v>
      </c>
      <c r="E28" s="92"/>
      <c r="F28" s="92"/>
    </row>
    <row r="29" spans="1:6" ht="12.75">
      <c r="A29" s="92" t="s">
        <v>19</v>
      </c>
      <c r="B29" s="92"/>
      <c r="C29" s="92"/>
      <c r="D29" s="92" t="s">
        <v>20</v>
      </c>
      <c r="E29" s="92"/>
      <c r="F29" s="92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4" t="s">
        <v>55</v>
      </c>
      <c r="B31" s="4">
        <v>7</v>
      </c>
      <c r="C31" s="34">
        <f aca="true" t="shared" si="2" ref="C31:C40">ABS(7-B31)</f>
        <v>0</v>
      </c>
      <c r="D31" s="46" t="s">
        <v>33</v>
      </c>
      <c r="E31" s="46">
        <v>15001</v>
      </c>
      <c r="F31" s="46">
        <f aca="true" t="shared" si="3" ref="F31:F40">ABS(15291-E31)</f>
        <v>290</v>
      </c>
    </row>
    <row r="32" spans="1:6" ht="12.75">
      <c r="A32" s="47" t="s">
        <v>56</v>
      </c>
      <c r="B32" s="48">
        <v>7</v>
      </c>
      <c r="C32" s="46">
        <f t="shared" si="2"/>
        <v>0</v>
      </c>
      <c r="D32" s="34" t="s">
        <v>42</v>
      </c>
      <c r="E32" s="34">
        <v>15872</v>
      </c>
      <c r="F32" s="34">
        <f t="shared" si="3"/>
        <v>581</v>
      </c>
    </row>
    <row r="33" spans="1:6" ht="12.75">
      <c r="A33" s="33" t="s">
        <v>47</v>
      </c>
      <c r="B33" s="4">
        <v>15</v>
      </c>
      <c r="C33" s="34">
        <f t="shared" si="2"/>
        <v>8</v>
      </c>
      <c r="D33" s="33" t="s">
        <v>47</v>
      </c>
      <c r="E33" s="34">
        <v>16000</v>
      </c>
      <c r="F33" s="34">
        <f t="shared" si="3"/>
        <v>709</v>
      </c>
    </row>
    <row r="34" spans="1:6" ht="12.75">
      <c r="A34" s="34" t="s">
        <v>53</v>
      </c>
      <c r="B34" s="4">
        <v>24</v>
      </c>
      <c r="C34" s="34">
        <f t="shared" si="2"/>
        <v>17</v>
      </c>
      <c r="D34" s="34" t="s">
        <v>55</v>
      </c>
      <c r="E34" s="34">
        <v>14000</v>
      </c>
      <c r="F34" s="34">
        <f t="shared" si="3"/>
        <v>1291</v>
      </c>
    </row>
    <row r="35" spans="1:6" ht="12.75">
      <c r="A35" s="34" t="s">
        <v>31</v>
      </c>
      <c r="B35" s="4">
        <v>35</v>
      </c>
      <c r="C35" s="34">
        <f t="shared" si="2"/>
        <v>28</v>
      </c>
      <c r="D35" s="39" t="s">
        <v>52</v>
      </c>
      <c r="E35" s="33">
        <v>12309</v>
      </c>
      <c r="F35" s="34">
        <f t="shared" si="3"/>
        <v>2982</v>
      </c>
    </row>
    <row r="36" spans="1:6" ht="12.75">
      <c r="A36" s="34" t="s">
        <v>33</v>
      </c>
      <c r="B36" s="4">
        <v>45</v>
      </c>
      <c r="C36" s="34">
        <f t="shared" si="2"/>
        <v>38</v>
      </c>
      <c r="D36" s="34" t="s">
        <v>54</v>
      </c>
      <c r="E36" s="34">
        <v>11349</v>
      </c>
      <c r="F36" s="34">
        <f t="shared" si="3"/>
        <v>3942</v>
      </c>
    </row>
    <row r="37" spans="1:6" ht="12.75">
      <c r="A37" s="33" t="s">
        <v>38</v>
      </c>
      <c r="B37" s="4">
        <v>56</v>
      </c>
      <c r="C37" s="34">
        <f t="shared" si="2"/>
        <v>49</v>
      </c>
      <c r="D37" s="33" t="s">
        <v>38</v>
      </c>
      <c r="E37" s="34">
        <v>1152</v>
      </c>
      <c r="F37" s="34">
        <f t="shared" si="3"/>
        <v>14139</v>
      </c>
    </row>
    <row r="38" spans="1:6" ht="12.75">
      <c r="A38" s="39" t="s">
        <v>52</v>
      </c>
      <c r="B38" s="4">
        <v>56</v>
      </c>
      <c r="C38" s="34">
        <f t="shared" si="2"/>
        <v>49</v>
      </c>
      <c r="D38" s="33" t="s">
        <v>56</v>
      </c>
      <c r="E38" s="34">
        <v>354</v>
      </c>
      <c r="F38" s="34">
        <f t="shared" si="3"/>
        <v>14937</v>
      </c>
    </row>
    <row r="39" spans="1:6" ht="12.75">
      <c r="A39" s="34" t="s">
        <v>54</v>
      </c>
      <c r="B39" s="4">
        <v>57</v>
      </c>
      <c r="C39" s="34">
        <f t="shared" si="2"/>
        <v>50</v>
      </c>
      <c r="D39" s="34" t="s">
        <v>53</v>
      </c>
      <c r="E39" s="34">
        <v>343</v>
      </c>
      <c r="F39" s="34">
        <f t="shared" si="3"/>
        <v>14948</v>
      </c>
    </row>
    <row r="40" spans="1:6" ht="12.75">
      <c r="A40" s="34" t="s">
        <v>42</v>
      </c>
      <c r="B40" s="4">
        <v>125</v>
      </c>
      <c r="C40" s="34">
        <f t="shared" si="2"/>
        <v>118</v>
      </c>
      <c r="D40" s="34" t="s">
        <v>31</v>
      </c>
      <c r="E40" s="34">
        <v>310000</v>
      </c>
      <c r="F40" s="34">
        <f t="shared" si="3"/>
        <v>294709</v>
      </c>
    </row>
    <row r="41" spans="1:6" ht="12.75">
      <c r="A41" s="33"/>
      <c r="B41" s="4"/>
      <c r="C41" s="34"/>
      <c r="D41" s="33"/>
      <c r="E41" s="33"/>
      <c r="F41" s="34"/>
    </row>
    <row r="42" spans="1:6" ht="12.75">
      <c r="A42" s="34"/>
      <c r="B42" s="4"/>
      <c r="C42" s="34"/>
      <c r="D42" s="33"/>
      <c r="E42" s="34"/>
      <c r="F42" s="34"/>
    </row>
    <row r="43" spans="1:6" ht="12.75">
      <c r="A43" s="33"/>
      <c r="B43" s="26"/>
      <c r="C43" s="34"/>
      <c r="D43" s="34"/>
      <c r="E43" s="34"/>
      <c r="F43" s="34"/>
    </row>
    <row r="44" spans="1:6" ht="12.75">
      <c r="A44" s="33"/>
      <c r="B44" s="4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105" t="s">
        <v>27</v>
      </c>
      <c r="B48" s="106"/>
      <c r="C48" s="106"/>
      <c r="D48" s="106"/>
      <c r="E48" s="106"/>
      <c r="F48" s="107"/>
    </row>
    <row r="49" spans="1:6" ht="12.75">
      <c r="A49" s="93" t="s">
        <v>29</v>
      </c>
      <c r="B49" s="94"/>
      <c r="C49" s="95"/>
      <c r="D49" s="93" t="s">
        <v>30</v>
      </c>
      <c r="E49" s="94"/>
      <c r="F49" s="95"/>
    </row>
    <row r="50" spans="1:6" ht="12.75">
      <c r="A50" s="96"/>
      <c r="B50" s="97"/>
      <c r="C50" s="98"/>
      <c r="D50" s="96"/>
      <c r="E50" s="97"/>
      <c r="F50" s="98"/>
    </row>
    <row r="51" spans="1:6" ht="12.75">
      <c r="A51" s="93" t="s">
        <v>59</v>
      </c>
      <c r="B51" s="94"/>
      <c r="C51" s="95"/>
      <c r="D51" s="93" t="s">
        <v>58</v>
      </c>
      <c r="E51" s="94"/>
      <c r="F51" s="95"/>
    </row>
    <row r="52" spans="1:6" ht="12.75">
      <c r="A52" s="96"/>
      <c r="B52" s="97"/>
      <c r="C52" s="98"/>
      <c r="D52" s="96"/>
      <c r="E52" s="97"/>
      <c r="F52" s="98"/>
    </row>
    <row r="53" spans="1:6" ht="12.75">
      <c r="A53" s="85" t="s">
        <v>28</v>
      </c>
      <c r="B53" s="85"/>
      <c r="C53" s="85"/>
      <c r="D53" s="85"/>
      <c r="E53" s="85"/>
      <c r="F53" s="85"/>
    </row>
    <row r="54" spans="1:6" ht="12.75">
      <c r="A54" s="91">
        <v>43444</v>
      </c>
      <c r="B54" s="92"/>
      <c r="C54" s="92"/>
      <c r="D54" s="91">
        <v>43444</v>
      </c>
      <c r="E54" s="92"/>
      <c r="F54" s="92"/>
    </row>
    <row r="55" spans="1:6" ht="12.75">
      <c r="A55" s="92" t="s">
        <v>19</v>
      </c>
      <c r="B55" s="92"/>
      <c r="C55" s="92"/>
      <c r="D55" s="92" t="s">
        <v>20</v>
      </c>
      <c r="E55" s="92"/>
      <c r="F55" s="92"/>
    </row>
    <row r="56" spans="1:6" ht="12.75">
      <c r="A56" s="3" t="s">
        <v>1</v>
      </c>
      <c r="B56" s="3" t="s">
        <v>25</v>
      </c>
      <c r="C56" s="3" t="s">
        <v>26</v>
      </c>
      <c r="D56" s="33" t="s">
        <v>56</v>
      </c>
      <c r="E56" s="34">
        <v>1964</v>
      </c>
      <c r="F56" s="34">
        <f>ABS(1966-E56)</f>
        <v>2</v>
      </c>
    </row>
    <row r="57" spans="1:6" ht="12.75">
      <c r="A57" s="33" t="s">
        <v>38</v>
      </c>
      <c r="B57" s="4">
        <v>3</v>
      </c>
      <c r="C57" s="34">
        <f>ABS(3-B57)</f>
        <v>0</v>
      </c>
      <c r="D57" s="46" t="s">
        <v>31</v>
      </c>
      <c r="E57" s="47">
        <v>1964</v>
      </c>
      <c r="F57" s="46">
        <f>ABS(1966-E57)</f>
        <v>2</v>
      </c>
    </row>
    <row r="58" spans="1:6" ht="12.75">
      <c r="A58" s="34" t="s">
        <v>31</v>
      </c>
      <c r="B58" s="4">
        <v>2</v>
      </c>
      <c r="C58" s="34">
        <f>ABS(3-B58)</f>
        <v>1</v>
      </c>
      <c r="D58" s="33" t="s">
        <v>63</v>
      </c>
      <c r="E58" s="33">
        <v>1964</v>
      </c>
      <c r="F58" s="34">
        <f>ABS(1966-E58)</f>
        <v>2</v>
      </c>
    </row>
    <row r="59" spans="1:6" ht="12.75">
      <c r="A59" s="34" t="s">
        <v>53</v>
      </c>
      <c r="B59" s="4">
        <v>5</v>
      </c>
      <c r="C59" s="34">
        <f>ABS(3-B59)</f>
        <v>2</v>
      </c>
      <c r="D59" s="34" t="s">
        <v>33</v>
      </c>
      <c r="E59" s="34">
        <v>1970</v>
      </c>
      <c r="F59" s="34">
        <f>ABS(1966-E59)</f>
        <v>4</v>
      </c>
    </row>
    <row r="60" spans="1:6" ht="12.75">
      <c r="A60" s="34" t="s">
        <v>42</v>
      </c>
      <c r="B60" s="4">
        <v>5</v>
      </c>
      <c r="C60" s="34">
        <f>ABS(3-B60)</f>
        <v>2</v>
      </c>
      <c r="D60" s="34" t="s">
        <v>42</v>
      </c>
      <c r="E60" s="34">
        <v>1972</v>
      </c>
      <c r="F60" s="34">
        <f>ABS(1966-E60)</f>
        <v>6</v>
      </c>
    </row>
    <row r="61" spans="1:6" ht="12.75">
      <c r="A61" s="33" t="s">
        <v>68</v>
      </c>
      <c r="B61" s="4">
        <v>0</v>
      </c>
      <c r="C61" s="34">
        <f>ABS(3-B61)</f>
        <v>3</v>
      </c>
      <c r="D61" s="33" t="s">
        <v>67</v>
      </c>
      <c r="E61" s="34">
        <v>1972</v>
      </c>
      <c r="F61" s="34">
        <f>ABS(1966-E61)</f>
        <v>6</v>
      </c>
    </row>
    <row r="62" spans="1:6" ht="12.75">
      <c r="A62" s="34" t="s">
        <v>65</v>
      </c>
      <c r="B62" s="4">
        <v>0</v>
      </c>
      <c r="C62" s="34">
        <f>ABS(3-B62)</f>
        <v>3</v>
      </c>
      <c r="D62" s="34" t="s">
        <v>65</v>
      </c>
      <c r="E62" s="34">
        <v>1975</v>
      </c>
      <c r="F62" s="34">
        <f>ABS(1966-E62)</f>
        <v>9</v>
      </c>
    </row>
    <row r="63" spans="1:6" ht="12.75">
      <c r="A63" s="33" t="s">
        <v>67</v>
      </c>
      <c r="B63" s="26">
        <v>0</v>
      </c>
      <c r="C63" s="34">
        <f>ABS(3-B63)</f>
        <v>3</v>
      </c>
      <c r="D63" s="34" t="s">
        <v>64</v>
      </c>
      <c r="E63" s="34">
        <v>1948</v>
      </c>
      <c r="F63" s="34">
        <f>ABS(1966-E63)</f>
        <v>18</v>
      </c>
    </row>
    <row r="64" spans="1:6" ht="12.75">
      <c r="A64" s="39" t="s">
        <v>66</v>
      </c>
      <c r="B64" s="4">
        <v>17</v>
      </c>
      <c r="C64" s="34">
        <f>ABS(3-B64)</f>
        <v>14</v>
      </c>
      <c r="D64" s="33" t="s">
        <v>38</v>
      </c>
      <c r="E64" s="34">
        <v>1934</v>
      </c>
      <c r="F64" s="34">
        <f>ABS(1966-E64)</f>
        <v>32</v>
      </c>
    </row>
    <row r="65" spans="1:6" ht="12.75">
      <c r="A65" s="34" t="s">
        <v>33</v>
      </c>
      <c r="B65" s="4">
        <v>23</v>
      </c>
      <c r="C65" s="34">
        <f>ABS(3-B65)</f>
        <v>20</v>
      </c>
      <c r="D65" s="39" t="s">
        <v>66</v>
      </c>
      <c r="E65" s="34">
        <v>1933</v>
      </c>
      <c r="F65" s="34">
        <f>ABS(1966-E65)</f>
        <v>33</v>
      </c>
    </row>
    <row r="66" spans="1:6" ht="12.75">
      <c r="A66" s="34" t="s">
        <v>64</v>
      </c>
      <c r="B66" s="4">
        <v>27</v>
      </c>
      <c r="C66" s="34">
        <f>ABS(3-B66)</f>
        <v>24</v>
      </c>
      <c r="D66" s="33" t="s">
        <v>68</v>
      </c>
      <c r="E66" s="34">
        <v>1927</v>
      </c>
      <c r="F66" s="34">
        <f>ABS(1966-E66)</f>
        <v>39</v>
      </c>
    </row>
    <row r="67" spans="1:6" ht="12.75">
      <c r="A67" s="34" t="s">
        <v>69</v>
      </c>
      <c r="B67" s="4">
        <v>32</v>
      </c>
      <c r="C67" s="34">
        <f>ABS(3-B67)</f>
        <v>29</v>
      </c>
      <c r="D67" s="34" t="s">
        <v>69</v>
      </c>
      <c r="E67" s="34">
        <v>1907</v>
      </c>
      <c r="F67" s="34">
        <f>ABS(1966-E67)</f>
        <v>59</v>
      </c>
    </row>
    <row r="68" spans="1:6" ht="12.75">
      <c r="A68" s="47" t="s">
        <v>56</v>
      </c>
      <c r="B68" s="48">
        <v>70</v>
      </c>
      <c r="C68" s="34">
        <f>ABS(3-B68)</f>
        <v>67</v>
      </c>
      <c r="D68" s="34" t="s">
        <v>53</v>
      </c>
      <c r="E68" s="34">
        <v>1897</v>
      </c>
      <c r="F68" s="34">
        <f>ABS(1966-E68)</f>
        <v>69</v>
      </c>
    </row>
    <row r="69" spans="1:6" ht="12.75">
      <c r="A69" s="33" t="s">
        <v>63</v>
      </c>
      <c r="B69" s="4">
        <v>941</v>
      </c>
      <c r="C69" s="34">
        <f>ABS(3-B69)</f>
        <v>938</v>
      </c>
      <c r="D69" s="3"/>
      <c r="E69" s="3"/>
      <c r="F69" s="3" t="s">
        <v>26</v>
      </c>
    </row>
    <row r="70" spans="1:6" ht="12.75">
      <c r="A70" s="33"/>
      <c r="B70" s="4"/>
      <c r="C70" s="34"/>
      <c r="D70" s="34"/>
      <c r="E70" s="34"/>
      <c r="F70" s="34"/>
    </row>
    <row r="71" spans="1:6" ht="12.75">
      <c r="A71" s="33"/>
      <c r="B71" s="33"/>
      <c r="C71" s="34"/>
      <c r="D71" s="33"/>
      <c r="E71" s="34"/>
      <c r="F71" s="34"/>
    </row>
    <row r="72" spans="1:6" ht="12.75">
      <c r="A72" s="33"/>
      <c r="B72" s="33"/>
      <c r="C72" s="34"/>
      <c r="D72" s="34"/>
      <c r="E72" s="34"/>
      <c r="F72" s="34"/>
    </row>
    <row r="73" spans="1:6" ht="12.75">
      <c r="A73" s="33"/>
      <c r="B73" s="33"/>
      <c r="C73" s="34"/>
      <c r="D73" s="33"/>
      <c r="E73" s="34"/>
      <c r="F73" s="34"/>
    </row>
    <row r="74" spans="1:6" ht="12.75">
      <c r="A74" s="105" t="s">
        <v>27</v>
      </c>
      <c r="B74" s="106"/>
      <c r="C74" s="106"/>
      <c r="D74" s="106"/>
      <c r="E74" s="106"/>
      <c r="F74" s="107"/>
    </row>
    <row r="75" spans="1:6" ht="12.75">
      <c r="A75" s="93" t="s">
        <v>29</v>
      </c>
      <c r="B75" s="94"/>
      <c r="C75" s="95"/>
      <c r="D75" s="93" t="s">
        <v>30</v>
      </c>
      <c r="E75" s="94"/>
      <c r="F75" s="95"/>
    </row>
    <row r="76" spans="1:6" ht="12.75">
      <c r="A76" s="96"/>
      <c r="B76" s="97"/>
      <c r="C76" s="98"/>
      <c r="D76" s="96"/>
      <c r="E76" s="97"/>
      <c r="F76" s="98"/>
    </row>
    <row r="77" spans="1:6" ht="12.75">
      <c r="A77" s="93" t="s">
        <v>74</v>
      </c>
      <c r="B77" s="94"/>
      <c r="C77" s="95"/>
      <c r="D77" s="93" t="s">
        <v>75</v>
      </c>
      <c r="E77" s="94"/>
      <c r="F77" s="95"/>
    </row>
    <row r="78" spans="1:6" ht="12.75">
      <c r="A78" s="96"/>
      <c r="B78" s="97"/>
      <c r="C78" s="98"/>
      <c r="D78" s="96"/>
      <c r="E78" s="97"/>
      <c r="F78" s="98"/>
    </row>
    <row r="79" ht="12.75">
      <c r="D79" t="s">
        <v>76</v>
      </c>
    </row>
  </sheetData>
  <mergeCells count="30">
    <mergeCell ref="A74:F74"/>
    <mergeCell ref="A75:C76"/>
    <mergeCell ref="D75:F76"/>
    <mergeCell ref="A77:C78"/>
    <mergeCell ref="D77:F78"/>
    <mergeCell ref="A53:F53"/>
    <mergeCell ref="A54:C54"/>
    <mergeCell ref="D54:F54"/>
    <mergeCell ref="A55:C55"/>
    <mergeCell ref="D55:F55"/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2018-12-17T21:27:32Z</dcterms:modified>
  <cp:category/>
  <cp:version/>
  <cp:contentType/>
  <cp:contentStatus/>
</cp:coreProperties>
</file>