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<sst xmlns="http://schemas.openxmlformats.org/spreadsheetml/2006/main" count="215" uniqueCount="78">
  <si>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</si>
  <si>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</si>
  <si>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</si>
  <si>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</si>
  <si>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</si>
  <si>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</si>
  <si>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</si>
  <si>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</si>
  <si>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</si>
  <si>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</si>
  <si>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</si>
  <si>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</si>
  <si>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</si>
  <si>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</si>
  <si>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</si>
  <si>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</si>
  <si>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</si>
  <si>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</si>
  <si>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</si>
  <si>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</si>
  <si>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</si>
  <si>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</si>
  <si>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</si>
  <si>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</si>
  <si>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</si>
  <si>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</si>
  <si>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</si>
  <si>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</si>
  <si>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</si>
  <si>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</si>
  <si>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</si>
  <si>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</si>
  <si>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</si>
  <si>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</si>
  <si>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</si>
  <si>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</si>
  <si>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</si>
  <si>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</si>
  <si>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TEAM BOSLEY</t>
  </si>
  <si>
    <t>+</t>
  </si>
  <si>
    <t>PSWS</t>
  </si>
  <si>
    <t>SENECTUS</t>
  </si>
  <si>
    <t>MENTALISTS</t>
  </si>
  <si>
    <t>YOU LEAVE ME SETHLESS</t>
  </si>
  <si>
    <t>FLORENCE NIGHTENGALES</t>
  </si>
  <si>
    <t>MENTALISTS 5</t>
  </si>
  <si>
    <t>FOREIGN TV SHOWS</t>
  </si>
  <si>
    <t>The Rutland &amp; Derby - Monday Night Quiz - Quiz League #68</t>
  </si>
  <si>
    <t>SETHLESS 13</t>
  </si>
  <si>
    <t>CARLILLS</t>
  </si>
  <si>
    <t>MSETH</t>
  </si>
  <si>
    <t>POUTINE PROTESTS</t>
  </si>
  <si>
    <r>
      <t>ALL SORTS</t>
    </r>
    <r>
      <rPr>
        <sz val="10"/>
        <rFont val="Arial"/>
        <family val="0"/>
      </rPr>
      <t xml:space="preserve"> TEAM BOSLEY 12</t>
    </r>
  </si>
  <si>
    <r>
      <t>POUTINE PROTEST</t>
    </r>
    <r>
      <rPr>
        <b/>
        <sz val="10"/>
        <color indexed="10"/>
        <rFont val="Arial"/>
        <family val="2"/>
      </rPr>
      <t>/PICK NI MIX 5</t>
    </r>
  </si>
  <si>
    <t>POINTLESS POUTINE</t>
  </si>
  <si>
    <t>POUTINE PROTEST</t>
  </si>
  <si>
    <t>FAMOUS FACES</t>
  </si>
  <si>
    <t>WHERES MOZ</t>
  </si>
  <si>
    <t>MURDER DUCKS</t>
  </si>
  <si>
    <t>LRWG</t>
  </si>
  <si>
    <t>CARLIES ANGELS</t>
  </si>
  <si>
    <t xml:space="preserve">PIZZA GUNS </t>
  </si>
  <si>
    <t>PIZZA GUYS</t>
  </si>
  <si>
    <t>WHERES MOZ 1</t>
  </si>
  <si>
    <t>THE ALLSORTS 13</t>
  </si>
  <si>
    <t>Week Number: #3</t>
  </si>
  <si>
    <t>DINGBATS</t>
  </si>
  <si>
    <t>INTERNATIONAL</t>
  </si>
  <si>
    <t>IZZY BUSLY LETS GET QUIZZY</t>
  </si>
  <si>
    <t>RATE OUR QUAILS</t>
  </si>
  <si>
    <t>THE PEDANTS</t>
  </si>
  <si>
    <t>THE SPANISH IN QUIZ ITION</t>
  </si>
  <si>
    <t>BEAR LAZY</t>
  </si>
  <si>
    <t>IZZY WIZZY</t>
  </si>
  <si>
    <t>THE SPANISH IN QUIZITION</t>
  </si>
  <si>
    <t>MISSING LETTERS</t>
  </si>
  <si>
    <t>SPANISH IN QUIZITION 4</t>
  </si>
  <si>
    <r>
      <t xml:space="preserve">PENDANTS </t>
    </r>
    <r>
      <rPr>
        <sz val="10"/>
        <color indexed="8"/>
        <rFont val="Arial"/>
        <family val="2"/>
      </rPr>
      <t>THE aALLSORTS 10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</si>
</sst>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A5" sqref="A5:IV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2.75">
      <c r="A2" s="46" t="s">
        <v>16</v>
      </c>
      <c r="B2" s="47"/>
      <c r="C2" s="47"/>
      <c r="D2" s="47"/>
      <c r="E2" s="47"/>
      <c r="F2" s="47"/>
      <c r="G2" s="47"/>
      <c r="H2" s="37">
        <v>3</v>
      </c>
      <c r="I2" s="48"/>
      <c r="J2" s="49"/>
    </row>
    <row r="3" spans="1:10" ht="12.75" customHeight="1">
      <c r="A3" s="50" t="s">
        <v>0</v>
      </c>
      <c r="B3" s="52" t="s">
        <v>1</v>
      </c>
      <c r="C3" s="50" t="s">
        <v>17</v>
      </c>
      <c r="D3" s="54" t="s">
        <v>24</v>
      </c>
      <c r="E3" s="55"/>
      <c r="F3" s="55"/>
      <c r="G3" s="55"/>
      <c r="H3" s="56"/>
      <c r="I3" s="50" t="s">
        <v>3</v>
      </c>
      <c r="J3" s="10" t="s">
        <v>14</v>
      </c>
    </row>
    <row r="4" spans="1:10" ht="12.75">
      <c r="A4" s="51"/>
      <c r="B4" s="53"/>
      <c r="C4" s="51"/>
      <c r="D4" s="2">
        <v>43500</v>
      </c>
      <c r="E4" s="2">
        <f>D4+7</f>
        <v>43507</v>
      </c>
      <c r="F4" s="2">
        <f>E4+7</f>
        <v>43514</v>
      </c>
      <c r="G4" s="2">
        <f>F4+7</f>
        <v>43521</v>
      </c>
      <c r="H4" s="2"/>
      <c r="I4" s="51"/>
      <c r="J4" s="10" t="s">
        <v>15</v>
      </c>
    </row>
    <row r="5" spans="1:10" s="31" customFormat="1" ht="12.75" customHeight="1">
      <c r="A5" s="32">
        <v>1</v>
      </c>
      <c r="B5" s="33" t="s">
        <v>38</v>
      </c>
      <c r="C5" s="4">
        <v>4</v>
      </c>
      <c r="D5" s="4">
        <v>60</v>
      </c>
      <c r="E5" s="4">
        <v>50.5</v>
      </c>
      <c r="F5" s="4">
        <v>55</v>
      </c>
      <c r="G5" s="4">
        <v>55</v>
      </c>
      <c r="H5" s="4"/>
      <c r="I5" s="4">
        <f>SUM(D5:H5)</f>
        <v>220.5</v>
      </c>
      <c r="J5" s="30">
        <f aca="true" t="shared" si="0" ref="J5:J11">I5/C5</f>
        <v>55.125</v>
      </c>
    </row>
    <row r="6" spans="1:10" s="31" customFormat="1" ht="12.75">
      <c r="A6" s="32">
        <f aca="true" t="shared" si="1" ref="A6:A25">A5+1</f>
        <v>2</v>
      </c>
      <c r="B6" s="34" t="s">
        <v>33</v>
      </c>
      <c r="C6" s="4">
        <v>4</v>
      </c>
      <c r="D6" s="4">
        <v>51</v>
      </c>
      <c r="E6" s="4">
        <v>49</v>
      </c>
      <c r="F6" s="4">
        <v>61</v>
      </c>
      <c r="G6" s="4">
        <v>56</v>
      </c>
      <c r="H6" s="4"/>
      <c r="I6" s="4">
        <f>SUM(D6:H6)</f>
        <v>217</v>
      </c>
      <c r="J6" s="30">
        <f t="shared" si="0"/>
        <v>54.25</v>
      </c>
    </row>
    <row r="7" spans="1:10" s="31" customFormat="1" ht="12.75">
      <c r="A7" s="32">
        <f t="shared" si="1"/>
        <v>3</v>
      </c>
      <c r="B7" s="34" t="s">
        <v>40</v>
      </c>
      <c r="C7" s="4">
        <v>3</v>
      </c>
      <c r="D7" s="4">
        <v>52</v>
      </c>
      <c r="E7" s="4"/>
      <c r="F7" s="4">
        <v>46.5</v>
      </c>
      <c r="G7" s="4">
        <v>49.5</v>
      </c>
      <c r="H7" s="4"/>
      <c r="I7" s="4">
        <f>SUM(D7:H7)</f>
        <v>148</v>
      </c>
      <c r="J7" s="30">
        <f t="shared" si="0"/>
        <v>49.333333333333336</v>
      </c>
    </row>
    <row r="8" spans="1:10" s="31" customFormat="1" ht="12" customHeight="1">
      <c r="A8" s="32">
        <f t="shared" si="1"/>
        <v>4</v>
      </c>
      <c r="B8" s="34" t="s">
        <v>31</v>
      </c>
      <c r="C8" s="4">
        <v>3</v>
      </c>
      <c r="D8" s="4">
        <v>50.5</v>
      </c>
      <c r="E8" s="4">
        <v>41</v>
      </c>
      <c r="F8" s="4">
        <v>47.5</v>
      </c>
      <c r="G8" s="4"/>
      <c r="H8" s="4"/>
      <c r="I8" s="4">
        <f>SUM(D8:H8)</f>
        <v>139</v>
      </c>
      <c r="J8" s="30">
        <f t="shared" si="0"/>
        <v>46.333333333333336</v>
      </c>
    </row>
    <row r="9" spans="1:10" s="31" customFormat="1" ht="12.75">
      <c r="A9" s="32">
        <f t="shared" si="1"/>
        <v>5</v>
      </c>
      <c r="B9" s="33" t="s">
        <v>43</v>
      </c>
      <c r="C9" s="4">
        <v>2</v>
      </c>
      <c r="D9" s="4">
        <v>60</v>
      </c>
      <c r="E9" s="4">
        <v>46.5</v>
      </c>
      <c r="F9" s="4"/>
      <c r="G9" s="4"/>
      <c r="H9" s="4"/>
      <c r="I9" s="4">
        <f>SUM(D9:H9)</f>
        <v>106.5</v>
      </c>
      <c r="J9" s="30">
        <f t="shared" si="0"/>
        <v>53.25</v>
      </c>
    </row>
    <row r="10" spans="1:10" s="31" customFormat="1" ht="12.75">
      <c r="A10" s="32">
        <f t="shared" si="1"/>
        <v>6</v>
      </c>
      <c r="B10" s="33" t="s">
        <v>44</v>
      </c>
      <c r="C10" s="4">
        <v>3</v>
      </c>
      <c r="D10" s="4">
        <v>38</v>
      </c>
      <c r="E10" s="4">
        <v>38</v>
      </c>
      <c r="F10" s="4">
        <v>30.5</v>
      </c>
      <c r="G10" s="4"/>
      <c r="H10" s="4"/>
      <c r="I10" s="4">
        <f>SUM(D10:H10)</f>
        <v>106.5</v>
      </c>
      <c r="J10" s="30">
        <f t="shared" si="0"/>
        <v>35.5</v>
      </c>
    </row>
    <row r="11" spans="1:10" s="31" customFormat="1" ht="12.75">
      <c r="A11" s="32">
        <f t="shared" si="1"/>
        <v>7</v>
      </c>
      <c r="B11" s="34" t="s">
        <v>49</v>
      </c>
      <c r="C11" s="4">
        <v>2</v>
      </c>
      <c r="D11" s="4"/>
      <c r="E11" s="4">
        <v>33.5</v>
      </c>
      <c r="F11" s="4">
        <v>37.5</v>
      </c>
      <c r="G11" s="4"/>
      <c r="H11" s="4"/>
      <c r="I11" s="4">
        <f>SUM(D11:H11)</f>
        <v>71</v>
      </c>
      <c r="J11" s="30">
        <f t="shared" si="0"/>
        <v>35.5</v>
      </c>
    </row>
    <row r="12" spans="1:10" s="31" customFormat="1" ht="12.75">
      <c r="A12" s="32">
        <f t="shared" si="1"/>
        <v>8</v>
      </c>
      <c r="B12" s="34" t="s">
        <v>41</v>
      </c>
      <c r="C12" s="4">
        <v>1</v>
      </c>
      <c r="D12" s="4">
        <v>57.5</v>
      </c>
      <c r="E12" s="4"/>
      <c r="F12" s="4"/>
      <c r="G12" s="4"/>
      <c r="H12" s="4"/>
      <c r="I12" s="4">
        <f>SUM(D12:H12)</f>
        <v>57.5</v>
      </c>
      <c r="J12" s="30">
        <f aca="true" t="shared" si="2" ref="J12:J18">I12/C12</f>
        <v>57.5</v>
      </c>
    </row>
    <row r="13" spans="1:10" s="31" customFormat="1" ht="13.5" customHeight="1">
      <c r="A13" s="32">
        <f t="shared" si="1"/>
        <v>9</v>
      </c>
      <c r="B13" s="39" t="s">
        <v>58</v>
      </c>
      <c r="C13" s="4">
        <v>1</v>
      </c>
      <c r="D13" s="4"/>
      <c r="E13" s="4"/>
      <c r="F13" s="4">
        <v>54</v>
      </c>
      <c r="G13" s="4"/>
      <c r="H13" s="4"/>
      <c r="I13" s="4">
        <f>SUM(D13:H13)</f>
        <v>54</v>
      </c>
      <c r="J13" s="30">
        <f t="shared" si="2"/>
        <v>54</v>
      </c>
    </row>
    <row r="14" spans="1:10" s="31" customFormat="1" ht="13.5" customHeight="1">
      <c r="A14" s="32">
        <f t="shared" si="1"/>
        <v>10</v>
      </c>
      <c r="B14" s="33" t="s">
        <v>70</v>
      </c>
      <c r="C14" s="4">
        <v>1</v>
      </c>
      <c r="D14" s="4"/>
      <c r="E14" s="4"/>
      <c r="F14" s="4"/>
      <c r="G14" s="4">
        <v>47.5</v>
      </c>
      <c r="H14" s="4"/>
      <c r="I14" s="4">
        <f>SUM(D14:H14)</f>
        <v>47.5</v>
      </c>
      <c r="J14" s="30">
        <f t="shared" si="2"/>
        <v>47.5</v>
      </c>
    </row>
    <row r="15" spans="1:10" s="31" customFormat="1" ht="13.5" customHeight="1">
      <c r="A15" s="32">
        <f t="shared" si="1"/>
        <v>11</v>
      </c>
      <c r="B15" s="34" t="s">
        <v>74</v>
      </c>
      <c r="C15" s="4">
        <v>1</v>
      </c>
      <c r="D15" s="4"/>
      <c r="E15" s="4"/>
      <c r="F15" s="4"/>
      <c r="G15" s="4">
        <v>46.5</v>
      </c>
      <c r="H15" s="4"/>
      <c r="I15" s="4">
        <f>SUM(D15:H15)</f>
        <v>46.5</v>
      </c>
      <c r="J15" s="30">
        <f t="shared" si="2"/>
        <v>46.5</v>
      </c>
    </row>
    <row r="16" spans="1:10" s="31" customFormat="1" ht="13.5" customHeight="1">
      <c r="A16" s="32">
        <f t="shared" si="1"/>
        <v>12</v>
      </c>
      <c r="B16" s="39" t="s">
        <v>62</v>
      </c>
      <c r="C16" s="4">
        <v>1</v>
      </c>
      <c r="D16" s="4"/>
      <c r="E16" s="4"/>
      <c r="F16" s="4">
        <v>44.5</v>
      </c>
      <c r="G16" s="4"/>
      <c r="H16" s="4"/>
      <c r="I16" s="4">
        <f>SUM(D16:H16)</f>
        <v>44.5</v>
      </c>
      <c r="J16" s="30">
        <f t="shared" si="2"/>
        <v>44.5</v>
      </c>
    </row>
    <row r="17" spans="1:10" s="31" customFormat="1" ht="13.5" customHeight="1">
      <c r="A17" s="32">
        <f t="shared" si="1"/>
        <v>13</v>
      </c>
      <c r="B17" s="33" t="s">
        <v>72</v>
      </c>
      <c r="C17" s="4">
        <v>1</v>
      </c>
      <c r="D17" s="4"/>
      <c r="E17" s="4"/>
      <c r="F17" s="4"/>
      <c r="G17" s="4">
        <v>44.5</v>
      </c>
      <c r="H17" s="4"/>
      <c r="I17" s="4">
        <f>SUM(D17:H17)</f>
        <v>44.5</v>
      </c>
      <c r="J17" s="30">
        <f t="shared" si="2"/>
        <v>44.5</v>
      </c>
    </row>
    <row r="18" spans="1:10" s="31" customFormat="1" ht="13.5" customHeight="1">
      <c r="A18" s="32">
        <f t="shared" si="1"/>
        <v>14</v>
      </c>
      <c r="B18" s="33" t="s">
        <v>69</v>
      </c>
      <c r="C18" s="4">
        <v>1</v>
      </c>
      <c r="D18" s="4"/>
      <c r="E18" s="4"/>
      <c r="F18" s="4"/>
      <c r="G18" s="4">
        <v>39.5</v>
      </c>
      <c r="H18" s="4"/>
      <c r="I18" s="4">
        <f>SUM(D18:H18)</f>
        <v>39.5</v>
      </c>
      <c r="J18" s="30">
        <f t="shared" si="2"/>
        <v>39.5</v>
      </c>
    </row>
    <row r="19" spans="1:10" s="31" customFormat="1" ht="13.5" customHeight="1">
      <c r="A19" s="32">
        <f t="shared" si="1"/>
        <v>15</v>
      </c>
      <c r="B19" s="39" t="s">
        <v>59</v>
      </c>
      <c r="C19" s="4">
        <v>1</v>
      </c>
      <c r="D19" s="4"/>
      <c r="E19" s="4"/>
      <c r="F19" s="4">
        <v>36.5</v>
      </c>
      <c r="G19" s="4"/>
      <c r="H19" s="4"/>
      <c r="I19" s="4">
        <f>SUM(D19:H19)</f>
        <v>36.5</v>
      </c>
      <c r="J19" s="30">
        <f aca="true" t="shared" si="3" ref="J19:J24">I19/C19</f>
        <v>36.5</v>
      </c>
    </row>
    <row r="20" spans="1:10" s="31" customFormat="1" ht="13.5" customHeight="1">
      <c r="A20" s="32">
        <f t="shared" si="1"/>
        <v>16</v>
      </c>
      <c r="B20" s="39" t="s">
        <v>57</v>
      </c>
      <c r="C20" s="4">
        <v>1</v>
      </c>
      <c r="D20" s="4"/>
      <c r="E20" s="4"/>
      <c r="F20" s="4">
        <v>32.5</v>
      </c>
      <c r="G20" s="4"/>
      <c r="H20" s="4"/>
      <c r="I20" s="4">
        <f>SUM(D20:H20)</f>
        <v>32.5</v>
      </c>
      <c r="J20" s="30">
        <f t="shared" si="3"/>
        <v>32.5</v>
      </c>
    </row>
    <row r="21" spans="1:10" s="31" customFormat="1" ht="13.5" customHeight="1">
      <c r="A21" s="32">
        <f t="shared" si="1"/>
        <v>17</v>
      </c>
      <c r="B21" s="33" t="s">
        <v>73</v>
      </c>
      <c r="C21" s="4">
        <v>1</v>
      </c>
      <c r="D21" s="4"/>
      <c r="E21" s="4"/>
      <c r="F21" s="4"/>
      <c r="G21" s="4">
        <v>32</v>
      </c>
      <c r="H21" s="4"/>
      <c r="I21" s="4">
        <f>SUM(D21:H21)</f>
        <v>32</v>
      </c>
      <c r="J21" s="30">
        <f t="shared" si="3"/>
        <v>32</v>
      </c>
    </row>
    <row r="22" spans="1:10" s="31" customFormat="1" ht="13.5" customHeight="1">
      <c r="A22" s="32">
        <f t="shared" si="1"/>
        <v>18</v>
      </c>
      <c r="B22" s="33" t="s">
        <v>42</v>
      </c>
      <c r="C22" s="4">
        <v>1</v>
      </c>
      <c r="D22" s="4">
        <v>31.5</v>
      </c>
      <c r="E22" s="4"/>
      <c r="F22" s="4"/>
      <c r="G22" s="4"/>
      <c r="H22" s="4"/>
      <c r="I22" s="4">
        <f>SUM(D22:H22)</f>
        <v>31.5</v>
      </c>
      <c r="J22" s="30">
        <f t="shared" si="3"/>
        <v>31.5</v>
      </c>
    </row>
    <row r="23" spans="1:10" s="31" customFormat="1" ht="13.5" customHeight="1">
      <c r="A23" s="32">
        <f t="shared" si="1"/>
        <v>19</v>
      </c>
      <c r="B23" s="39" t="s">
        <v>55</v>
      </c>
      <c r="C23" s="4">
        <v>1</v>
      </c>
      <c r="D23" s="4"/>
      <c r="E23" s="4">
        <v>30</v>
      </c>
      <c r="F23" s="4"/>
      <c r="G23" s="4"/>
      <c r="H23" s="4"/>
      <c r="I23" s="4">
        <f>SUM(D23:H23)</f>
        <v>30</v>
      </c>
      <c r="J23" s="30">
        <f t="shared" si="3"/>
        <v>30</v>
      </c>
    </row>
    <row r="24" spans="1:10" s="31" customFormat="1" ht="13.5" customHeight="1">
      <c r="A24" s="32">
        <f t="shared" si="1"/>
        <v>20</v>
      </c>
      <c r="B24" s="34" t="s">
        <v>67</v>
      </c>
      <c r="C24" s="4">
        <v>1</v>
      </c>
      <c r="D24" s="4"/>
      <c r="E24" s="4"/>
      <c r="F24" s="4"/>
      <c r="G24" s="4">
        <v>18</v>
      </c>
      <c r="H24" s="4"/>
      <c r="I24" s="4">
        <f>SUM(D24:H24)</f>
        <v>18</v>
      </c>
      <c r="J24" s="30">
        <f t="shared" si="3"/>
        <v>18</v>
      </c>
    </row>
    <row r="25" spans="1:10" s="31" customFormat="1" ht="12.75">
      <c r="A25" s="32">
        <f t="shared" si="1"/>
        <v>21</v>
      </c>
      <c r="B25" s="39"/>
      <c r="C25" s="4"/>
      <c r="D25" s="4"/>
      <c r="E25" s="4"/>
      <c r="F25" s="4"/>
      <c r="G25" s="4"/>
      <c r="H25" s="4"/>
      <c r="I25" s="4"/>
      <c r="J25" s="30"/>
    </row>
    <row r="26" spans="1:10" ht="12.75">
      <c r="A26" s="60" t="s">
        <v>18</v>
      </c>
      <c r="B26" s="61"/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63"/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2.75">
      <c r="A28" s="59" t="s">
        <v>10</v>
      </c>
      <c r="B28" s="58" t="s">
        <v>12</v>
      </c>
      <c r="C28" s="8" t="s">
        <v>9</v>
      </c>
      <c r="D28" s="10">
        <f>SUM(D5:D25)/D30</f>
        <v>50.0625</v>
      </c>
      <c r="E28" s="10">
        <f>SUM(E5:E25)/E30</f>
        <v>41.214285714285715</v>
      </c>
      <c r="F28" s="10">
        <f>SUM(F5:F25)/F30</f>
        <v>44.55</v>
      </c>
      <c r="G28" s="10">
        <f>SUM(G5:G25)/G30</f>
        <v>43.166666666666664</v>
      </c>
      <c r="H28" s="10"/>
      <c r="I28" s="5"/>
      <c r="J28" s="17"/>
    </row>
    <row r="29" spans="1:10" ht="12.75">
      <c r="A29" s="59"/>
      <c r="B29" s="58"/>
      <c r="C29" s="9" t="s">
        <v>13</v>
      </c>
      <c r="D29" s="10">
        <f>MAX(D5:D25)</f>
        <v>60</v>
      </c>
      <c r="E29" s="10">
        <f>MAX(E5:E25)</f>
        <v>50.5</v>
      </c>
      <c r="F29" s="10">
        <f>MAX(F5:F25)</f>
        <v>61</v>
      </c>
      <c r="G29" s="10">
        <f>MAX(G5:G25)</f>
        <v>56</v>
      </c>
      <c r="H29" s="10"/>
      <c r="I29" s="15"/>
      <c r="J29" s="16"/>
    </row>
    <row r="30" spans="1:10" ht="12.75">
      <c r="A30" s="59"/>
      <c r="B30" s="58"/>
      <c r="C30" s="12" t="s">
        <v>14</v>
      </c>
      <c r="D30" s="13">
        <f>COUNTIF(D5:D25,"&lt;&gt;")</f>
        <v>8</v>
      </c>
      <c r="E30" s="13">
        <f>COUNTIF(E5:E25,"&lt;&gt;")</f>
        <v>7</v>
      </c>
      <c r="F30" s="13">
        <f>COUNTIF(F5:F25,"&lt;&gt;")</f>
        <v>10</v>
      </c>
      <c r="G30" s="13">
        <f>COUNTIF(G5:G25,"&lt;&gt;")</f>
        <v>9</v>
      </c>
      <c r="H30" s="13"/>
      <c r="I30" s="17"/>
      <c r="J30" s="16"/>
    </row>
    <row r="31" spans="1:10" ht="12.75">
      <c r="A31" s="59"/>
      <c r="B31" s="57" t="s">
        <v>11</v>
      </c>
      <c r="C31" s="3" t="s">
        <v>4</v>
      </c>
      <c r="D31" s="7" t="s">
        <v>34</v>
      </c>
      <c r="E31" s="7" t="s">
        <v>34</v>
      </c>
      <c r="F31" s="7" t="s">
        <v>34</v>
      </c>
      <c r="G31" s="7" t="s">
        <v>34</v>
      </c>
      <c r="H31" s="7"/>
      <c r="I31" s="18"/>
      <c r="J31" s="16"/>
    </row>
    <row r="32" spans="1:10" ht="12.75">
      <c r="A32" s="59"/>
      <c r="B32" s="57"/>
      <c r="C32" s="3" t="s">
        <v>5</v>
      </c>
      <c r="D32" s="7" t="s">
        <v>36</v>
      </c>
      <c r="E32" s="7" t="s">
        <v>36</v>
      </c>
      <c r="F32" s="7" t="s">
        <v>36</v>
      </c>
      <c r="G32" s="7" t="s">
        <v>36</v>
      </c>
      <c r="H32" s="7"/>
      <c r="I32" s="19"/>
      <c r="J32" s="20"/>
    </row>
    <row r="33" spans="1:10" ht="12.75">
      <c r="A33" s="59"/>
      <c r="B33" s="57"/>
      <c r="C33" s="3" t="s">
        <v>6</v>
      </c>
      <c r="D33" s="7" t="s">
        <v>46</v>
      </c>
      <c r="E33" s="7" t="s">
        <v>56</v>
      </c>
      <c r="F33" s="7" t="s">
        <v>66</v>
      </c>
      <c r="G33" s="7" t="s">
        <v>75</v>
      </c>
      <c r="H33" s="7"/>
      <c r="I33" s="19"/>
      <c r="J33" s="20"/>
    </row>
    <row r="34" spans="1:10" ht="12.75" customHeight="1">
      <c r="A34" s="59"/>
      <c r="B34" s="57"/>
      <c r="C34" s="3" t="s">
        <v>7</v>
      </c>
      <c r="D34" s="7" t="s">
        <v>37</v>
      </c>
      <c r="E34" s="7" t="s">
        <v>37</v>
      </c>
      <c r="F34" s="7" t="s">
        <v>37</v>
      </c>
      <c r="G34" s="7" t="s">
        <v>37</v>
      </c>
      <c r="H34" s="7"/>
      <c r="I34" s="19"/>
      <c r="J34" s="20"/>
    </row>
    <row r="35" spans="1:10" s="6" customFormat="1" ht="12.75" customHeight="1">
      <c r="A35" s="59"/>
      <c r="B35" s="57"/>
      <c r="C35" s="3" t="s">
        <v>8</v>
      </c>
      <c r="D35" s="7" t="s">
        <v>35</v>
      </c>
      <c r="E35" s="7" t="s">
        <v>35</v>
      </c>
      <c r="F35" s="7" t="s">
        <v>35</v>
      </c>
      <c r="G35" s="7" t="s">
        <v>35</v>
      </c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1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B6" sqref="B6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4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2.75">
      <c r="A2" s="77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ht="12.75" customHeight="1">
      <c r="A3" s="80" t="s">
        <v>0</v>
      </c>
      <c r="B3" s="82" t="s">
        <v>1</v>
      </c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24"/>
    </row>
    <row r="4" spans="1:13" ht="12.75">
      <c r="A4" s="81"/>
      <c r="B4" s="83"/>
      <c r="C4" s="66">
        <v>43500</v>
      </c>
      <c r="D4" s="67"/>
      <c r="E4" s="66">
        <f>C4+7</f>
        <v>43507</v>
      </c>
      <c r="F4" s="67"/>
      <c r="G4" s="66">
        <f>E4+7</f>
        <v>43514</v>
      </c>
      <c r="H4" s="67"/>
      <c r="I4" s="66">
        <f>G4+7</f>
        <v>43521</v>
      </c>
      <c r="J4" s="67"/>
      <c r="K4" s="66"/>
      <c r="L4" s="67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4" t="s">
        <v>33</v>
      </c>
      <c r="C6" s="29">
        <v>1</v>
      </c>
      <c r="D6" s="29">
        <v>2</v>
      </c>
      <c r="E6" s="29">
        <v>2</v>
      </c>
      <c r="F6" s="29"/>
      <c r="G6" s="29">
        <v>1</v>
      </c>
      <c r="H6" s="29">
        <v>1</v>
      </c>
      <c r="I6" s="29"/>
      <c r="J6" s="29"/>
      <c r="K6" s="29"/>
      <c r="L6" s="29"/>
      <c r="M6" s="29">
        <f>SUM(C6:L6)</f>
        <v>7</v>
      </c>
    </row>
    <row r="7" spans="1:13" ht="12.75">
      <c r="A7" s="29">
        <f>A6+1</f>
        <v>2</v>
      </c>
      <c r="B7" s="39" t="s">
        <v>59</v>
      </c>
      <c r="C7" s="26"/>
      <c r="D7" s="26"/>
      <c r="E7" s="26"/>
      <c r="F7" s="26"/>
      <c r="G7" s="29">
        <v>3</v>
      </c>
      <c r="H7" s="29">
        <v>3</v>
      </c>
      <c r="I7" s="26"/>
      <c r="J7" s="26"/>
      <c r="K7" s="26"/>
      <c r="L7" s="26"/>
      <c r="M7" s="29">
        <f>SUM(C7:L7)</f>
        <v>6</v>
      </c>
    </row>
    <row r="8" spans="1:13" ht="12.75">
      <c r="A8" s="29">
        <f aca="true" t="shared" si="0" ref="A8:A20">A7+1</f>
        <v>3</v>
      </c>
      <c r="B8" s="34" t="s">
        <v>40</v>
      </c>
      <c r="C8" s="26">
        <v>2</v>
      </c>
      <c r="D8" s="26">
        <v>3</v>
      </c>
      <c r="E8" s="26"/>
      <c r="F8" s="26"/>
      <c r="G8" s="29"/>
      <c r="H8" s="29"/>
      <c r="I8" s="26"/>
      <c r="J8" s="26"/>
      <c r="K8" s="26"/>
      <c r="L8" s="26"/>
      <c r="M8" s="29">
        <f>SUM(C8:L8)</f>
        <v>5</v>
      </c>
    </row>
    <row r="9" spans="1:13" ht="12" customHeight="1">
      <c r="A9" s="29">
        <f t="shared" si="0"/>
        <v>4</v>
      </c>
      <c r="B9" s="33" t="s">
        <v>43</v>
      </c>
      <c r="C9" s="29">
        <v>3</v>
      </c>
      <c r="D9" s="29"/>
      <c r="E9" s="29">
        <v>1</v>
      </c>
      <c r="F9" s="29">
        <v>1</v>
      </c>
      <c r="G9" s="29"/>
      <c r="H9" s="29"/>
      <c r="I9" s="29"/>
      <c r="J9" s="29"/>
      <c r="K9" s="29"/>
      <c r="L9" s="3"/>
      <c r="M9" s="29">
        <f>SUM(C9:L9)</f>
        <v>5</v>
      </c>
    </row>
    <row r="10" spans="1:13" ht="12.75">
      <c r="A10" s="29">
        <f t="shared" si="0"/>
        <v>5</v>
      </c>
      <c r="B10" s="34" t="s">
        <v>49</v>
      </c>
      <c r="C10" s="26"/>
      <c r="D10" s="29"/>
      <c r="E10" s="29"/>
      <c r="F10" s="29">
        <v>3</v>
      </c>
      <c r="G10" s="29">
        <v>2</v>
      </c>
      <c r="H10" s="29"/>
      <c r="I10" s="29"/>
      <c r="J10" s="29"/>
      <c r="K10" s="26"/>
      <c r="L10" s="29"/>
      <c r="M10" s="29">
        <f>SUM(C10:L10)</f>
        <v>5</v>
      </c>
    </row>
    <row r="11" spans="1:13" ht="12.75">
      <c r="A11" s="29">
        <f t="shared" si="0"/>
        <v>6</v>
      </c>
      <c r="B11" s="33" t="s">
        <v>38</v>
      </c>
      <c r="C11" s="26"/>
      <c r="D11" s="26">
        <v>1</v>
      </c>
      <c r="E11" s="26"/>
      <c r="F11" s="26"/>
      <c r="G11" s="29"/>
      <c r="H11" s="29"/>
      <c r="I11" s="26">
        <v>3</v>
      </c>
      <c r="J11" s="26">
        <v>1</v>
      </c>
      <c r="K11" s="26"/>
      <c r="L11" s="42"/>
      <c r="M11" s="29">
        <f>SUM(C11:L11)</f>
        <v>5</v>
      </c>
    </row>
    <row r="12" spans="1:13" ht="12.75">
      <c r="A12" s="29">
        <f t="shared" si="0"/>
        <v>7</v>
      </c>
      <c r="B12" s="34" t="s">
        <v>70</v>
      </c>
      <c r="C12" s="26"/>
      <c r="D12" s="26"/>
      <c r="E12" s="26"/>
      <c r="F12" s="26"/>
      <c r="G12" s="29"/>
      <c r="H12" s="29"/>
      <c r="I12" s="26">
        <v>1</v>
      </c>
      <c r="J12" s="26">
        <v>3</v>
      </c>
      <c r="K12" s="26"/>
      <c r="L12" s="26"/>
      <c r="M12" s="29">
        <f>SUM(C12:L12)</f>
        <v>4</v>
      </c>
    </row>
    <row r="13" spans="1:13" ht="12.75">
      <c r="A13" s="29">
        <f t="shared" si="0"/>
        <v>8</v>
      </c>
      <c r="B13" s="34" t="s">
        <v>54</v>
      </c>
      <c r="C13" s="26"/>
      <c r="D13" s="26"/>
      <c r="E13" s="26">
        <v>3</v>
      </c>
      <c r="F13" s="26"/>
      <c r="G13" s="29"/>
      <c r="H13" s="29"/>
      <c r="I13" s="26"/>
      <c r="J13" s="26"/>
      <c r="K13" s="26"/>
      <c r="L13" s="26"/>
      <c r="M13" s="29">
        <f>SUM(C13:L13)</f>
        <v>3</v>
      </c>
    </row>
    <row r="14" spans="1:13" ht="12.75">
      <c r="A14" s="29">
        <f t="shared" si="0"/>
        <v>9</v>
      </c>
      <c r="B14" s="34" t="s">
        <v>31</v>
      </c>
      <c r="C14" s="26"/>
      <c r="D14" s="29"/>
      <c r="E14" s="29"/>
      <c r="F14" s="29">
        <v>2</v>
      </c>
      <c r="G14" s="29"/>
      <c r="H14" s="29"/>
      <c r="I14" s="29"/>
      <c r="J14" s="29"/>
      <c r="K14" s="26"/>
      <c r="L14" s="29"/>
      <c r="M14" s="29">
        <f>SUM(C14:L14)</f>
        <v>2</v>
      </c>
    </row>
    <row r="15" spans="1:13" ht="12.75">
      <c r="A15" s="29">
        <f t="shared" si="0"/>
        <v>10</v>
      </c>
      <c r="B15" s="34" t="s">
        <v>44</v>
      </c>
      <c r="C15" s="26"/>
      <c r="D15" s="29"/>
      <c r="E15" s="29"/>
      <c r="F15" s="29"/>
      <c r="G15" s="29"/>
      <c r="H15" s="29">
        <v>2</v>
      </c>
      <c r="I15" s="29"/>
      <c r="J15" s="29"/>
      <c r="K15" s="26"/>
      <c r="L15" s="29"/>
      <c r="M15" s="29">
        <f>SUM(C15:L15)</f>
        <v>2</v>
      </c>
    </row>
    <row r="16" spans="1:13" ht="12.75">
      <c r="A16" s="29">
        <f t="shared" si="0"/>
        <v>11</v>
      </c>
      <c r="B16" s="34" t="s">
        <v>71</v>
      </c>
      <c r="C16" s="26"/>
      <c r="D16" s="29"/>
      <c r="E16" s="29"/>
      <c r="F16" s="29"/>
      <c r="G16" s="29"/>
      <c r="H16" s="29"/>
      <c r="I16" s="29">
        <v>2</v>
      </c>
      <c r="J16" s="29"/>
      <c r="K16" s="26"/>
      <c r="L16" s="29"/>
      <c r="M16" s="29">
        <f>SUM(C16:L16)</f>
        <v>2</v>
      </c>
    </row>
    <row r="17" spans="1:13" ht="12.75">
      <c r="A17" s="29">
        <f t="shared" si="0"/>
        <v>12</v>
      </c>
      <c r="B17" s="34" t="s">
        <v>72</v>
      </c>
      <c r="C17" s="26"/>
      <c r="D17" s="26"/>
      <c r="E17" s="26"/>
      <c r="F17" s="26"/>
      <c r="G17" s="29"/>
      <c r="H17" s="29"/>
      <c r="I17" s="26"/>
      <c r="J17" s="26">
        <v>2</v>
      </c>
      <c r="K17" s="26"/>
      <c r="L17" s="26"/>
      <c r="M17" s="29">
        <f>SUM(C17:L17)</f>
        <v>2</v>
      </c>
    </row>
    <row r="18" spans="1:13" ht="12.75">
      <c r="A18" s="29">
        <f t="shared" si="0"/>
        <v>13</v>
      </c>
      <c r="B18" s="34" t="s">
        <v>69</v>
      </c>
      <c r="C18" s="26"/>
      <c r="D18" s="26"/>
      <c r="E18" s="26"/>
      <c r="F18" s="26"/>
      <c r="G18" s="29"/>
      <c r="H18" s="29"/>
      <c r="I18" s="26">
        <v>1</v>
      </c>
      <c r="J18" s="26"/>
      <c r="K18" s="26"/>
      <c r="L18" s="26"/>
      <c r="M18" s="29">
        <f>SUM(C18:L18)</f>
        <v>1</v>
      </c>
    </row>
    <row r="19" spans="1:13" ht="12.75">
      <c r="A19" s="29">
        <f t="shared" si="0"/>
        <v>14</v>
      </c>
      <c r="B19" s="40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</row>
    <row r="21" spans="1:13" ht="12.75" customHeight="1">
      <c r="A21" s="68" t="s">
        <v>23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2.7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8" ht="12.75">
      <c r="D28" t="s">
        <v>39</v>
      </c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21:M22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70" zoomScaleNormal="70" workbookViewId="0" topLeftCell="A62">
      <selection activeCell="A83" sqref="A83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78" t="s">
        <v>28</v>
      </c>
      <c r="B1" s="78"/>
      <c r="C1" s="78"/>
      <c r="D1" s="78"/>
      <c r="E1" s="78"/>
      <c r="F1" s="78"/>
    </row>
    <row r="2" spans="1:6" ht="12.75">
      <c r="A2" s="100">
        <v>43437</v>
      </c>
      <c r="B2" s="101"/>
      <c r="C2" s="101"/>
      <c r="D2" s="100">
        <v>43437</v>
      </c>
      <c r="E2" s="101"/>
      <c r="F2" s="101"/>
    </row>
    <row r="3" spans="1:6" ht="12.75">
      <c r="A3" s="101" t="s">
        <v>19</v>
      </c>
      <c r="B3" s="101"/>
      <c r="C3" s="101"/>
      <c r="D3" s="101" t="s">
        <v>20</v>
      </c>
      <c r="E3" s="101"/>
      <c r="F3" s="101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3" t="s">
        <v>43</v>
      </c>
      <c r="B5" s="4">
        <v>21000</v>
      </c>
      <c r="C5" s="34">
        <f aca="true" t="shared" si="0" ref="C5:C12">ABS(25359-B5)</f>
        <v>4359</v>
      </c>
      <c r="D5" s="34" t="s">
        <v>40</v>
      </c>
      <c r="E5" s="34">
        <v>1970</v>
      </c>
      <c r="F5" s="34">
        <f aca="true" t="shared" si="1" ref="F5:F12">ABS(1970-E5)</f>
        <v>0</v>
      </c>
    </row>
    <row r="6" spans="1:6" ht="12.75">
      <c r="A6" s="34" t="s">
        <v>40</v>
      </c>
      <c r="B6" s="4">
        <v>14986</v>
      </c>
      <c r="C6" s="34">
        <f t="shared" si="0"/>
        <v>10373</v>
      </c>
      <c r="D6" s="34" t="s">
        <v>33</v>
      </c>
      <c r="E6" s="34">
        <v>1971</v>
      </c>
      <c r="F6" s="34">
        <f t="shared" si="1"/>
        <v>1</v>
      </c>
    </row>
    <row r="7" spans="1:6" ht="12.75">
      <c r="A7" s="34" t="s">
        <v>33</v>
      </c>
      <c r="B7" s="4">
        <v>12000</v>
      </c>
      <c r="C7" s="34">
        <f t="shared" si="0"/>
        <v>13359</v>
      </c>
      <c r="D7" s="33" t="s">
        <v>38</v>
      </c>
      <c r="E7" s="34">
        <v>1972</v>
      </c>
      <c r="F7" s="34">
        <f t="shared" si="1"/>
        <v>2</v>
      </c>
    </row>
    <row r="8" spans="1:6" ht="12.75">
      <c r="A8" s="33" t="s">
        <v>38</v>
      </c>
      <c r="B8" s="4">
        <v>2504</v>
      </c>
      <c r="C8" s="34">
        <f t="shared" si="0"/>
        <v>22855</v>
      </c>
      <c r="D8" s="34" t="s">
        <v>41</v>
      </c>
      <c r="E8" s="34">
        <v>1962</v>
      </c>
      <c r="F8" s="34">
        <f t="shared" si="1"/>
        <v>8</v>
      </c>
    </row>
    <row r="9" spans="1:6" ht="12.75">
      <c r="A9" s="33" t="s">
        <v>44</v>
      </c>
      <c r="B9" s="4">
        <v>1004</v>
      </c>
      <c r="C9" s="34">
        <f t="shared" si="0"/>
        <v>24355</v>
      </c>
      <c r="D9" s="33" t="s">
        <v>43</v>
      </c>
      <c r="E9" s="33">
        <v>1978</v>
      </c>
      <c r="F9" s="34">
        <f t="shared" si="1"/>
        <v>8</v>
      </c>
    </row>
    <row r="10" spans="1:6" ht="13.5" customHeight="1">
      <c r="A10" s="33" t="s">
        <v>42</v>
      </c>
      <c r="B10" s="4">
        <v>0</v>
      </c>
      <c r="C10" s="34">
        <f t="shared" si="0"/>
        <v>25359</v>
      </c>
      <c r="D10" s="34" t="s">
        <v>31</v>
      </c>
      <c r="E10" s="34">
        <v>1982</v>
      </c>
      <c r="F10" s="34">
        <f t="shared" si="1"/>
        <v>12</v>
      </c>
    </row>
    <row r="11" spans="1:6" ht="12.75" customHeight="1">
      <c r="A11" s="34" t="s">
        <v>41</v>
      </c>
      <c r="B11" s="4">
        <v>123456</v>
      </c>
      <c r="C11" s="34">
        <f t="shared" si="0"/>
        <v>98097</v>
      </c>
      <c r="D11" s="33" t="s">
        <v>44</v>
      </c>
      <c r="E11" s="34">
        <v>1993</v>
      </c>
      <c r="F11" s="34">
        <f t="shared" si="1"/>
        <v>23</v>
      </c>
    </row>
    <row r="12" spans="1:6" ht="12.75" customHeight="1">
      <c r="A12" s="34" t="s">
        <v>31</v>
      </c>
      <c r="B12" s="4">
        <v>1400000</v>
      </c>
      <c r="C12" s="34">
        <f t="shared" si="0"/>
        <v>1374641</v>
      </c>
      <c r="D12" s="33" t="s">
        <v>42</v>
      </c>
      <c r="E12" s="34">
        <v>0</v>
      </c>
      <c r="F12" s="34">
        <f t="shared" si="1"/>
        <v>1970</v>
      </c>
    </row>
    <row r="13" spans="1:6" ht="12.75" customHeight="1">
      <c r="A13" s="34"/>
      <c r="B13" s="4"/>
      <c r="C13" s="34"/>
      <c r="D13" s="34"/>
      <c r="E13" s="34"/>
      <c r="F13" s="34"/>
    </row>
    <row r="14" spans="1:6" ht="12.75" customHeight="1">
      <c r="A14" s="34"/>
      <c r="B14" s="4"/>
      <c r="C14" s="34"/>
      <c r="D14" s="39"/>
      <c r="E14" s="34"/>
      <c r="F14" s="34"/>
    </row>
    <row r="15" spans="1:6" ht="12.75" customHeight="1">
      <c r="A15" s="39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4" t="s">
        <v>27</v>
      </c>
      <c r="B22" s="85"/>
      <c r="C22" s="85"/>
      <c r="D22" s="85"/>
      <c r="E22" s="85"/>
      <c r="F22" s="86"/>
    </row>
    <row r="23" spans="1:6" ht="12.75">
      <c r="A23" s="87" t="s">
        <v>29</v>
      </c>
      <c r="B23" s="88"/>
      <c r="C23" s="89"/>
      <c r="D23" s="87" t="s">
        <v>30</v>
      </c>
      <c r="E23" s="88"/>
      <c r="F23" s="89"/>
    </row>
    <row r="24" spans="1:6" ht="12.75">
      <c r="A24" s="90"/>
      <c r="B24" s="91"/>
      <c r="C24" s="92"/>
      <c r="D24" s="90"/>
      <c r="E24" s="91"/>
      <c r="F24" s="92"/>
    </row>
    <row r="25" spans="1:6" ht="12.75">
      <c r="A25" s="87" t="s">
        <v>48</v>
      </c>
      <c r="B25" s="88"/>
      <c r="C25" s="89"/>
      <c r="D25" s="94" t="s">
        <v>45</v>
      </c>
      <c r="E25" s="95"/>
      <c r="F25" s="96"/>
    </row>
    <row r="26" spans="1:6" ht="25.5" customHeight="1">
      <c r="A26" s="90"/>
      <c r="B26" s="91"/>
      <c r="C26" s="92"/>
      <c r="D26" s="97"/>
      <c r="E26" s="98"/>
      <c r="F26" s="99"/>
    </row>
    <row r="27" spans="1:6" ht="12.75">
      <c r="A27" s="78" t="s">
        <v>28</v>
      </c>
      <c r="B27" s="78"/>
      <c r="C27" s="78"/>
      <c r="D27" s="78"/>
      <c r="E27" s="78"/>
      <c r="F27" s="78"/>
    </row>
    <row r="28" spans="1:6" ht="12.75">
      <c r="A28" s="100">
        <v>43437</v>
      </c>
      <c r="B28" s="101"/>
      <c r="C28" s="101"/>
      <c r="D28" s="100">
        <v>43437</v>
      </c>
      <c r="E28" s="101"/>
      <c r="F28" s="101"/>
    </row>
    <row r="29" spans="1:6" ht="12.75">
      <c r="A29" s="101" t="s">
        <v>19</v>
      </c>
      <c r="B29" s="101"/>
      <c r="C29" s="101"/>
      <c r="D29" s="101" t="s">
        <v>20</v>
      </c>
      <c r="E29" s="101"/>
      <c r="F29" s="101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3" t="s">
        <v>51</v>
      </c>
      <c r="B31" s="4">
        <v>42</v>
      </c>
      <c r="C31" s="34">
        <f aca="true" t="shared" si="2" ref="C31:C37">ABS(39-B31)</f>
        <v>3</v>
      </c>
      <c r="D31" s="34" t="s">
        <v>49</v>
      </c>
      <c r="E31" s="34">
        <v>8000</v>
      </c>
      <c r="F31" s="34">
        <f aca="true" t="shared" si="3" ref="F31:F37">ABS(7836-E31)</f>
        <v>164</v>
      </c>
    </row>
    <row r="32" spans="1:6" ht="12.75">
      <c r="A32" s="33" t="s">
        <v>38</v>
      </c>
      <c r="B32" s="4">
        <v>47</v>
      </c>
      <c r="C32" s="34">
        <f t="shared" si="2"/>
        <v>8</v>
      </c>
      <c r="D32" s="34" t="s">
        <v>31</v>
      </c>
      <c r="E32" s="33">
        <v>8200</v>
      </c>
      <c r="F32" s="34">
        <f t="shared" si="3"/>
        <v>364</v>
      </c>
    </row>
    <row r="33" spans="1:6" ht="12.75">
      <c r="A33" s="33" t="s">
        <v>50</v>
      </c>
      <c r="B33" s="4">
        <v>22</v>
      </c>
      <c r="C33" s="34">
        <f t="shared" si="2"/>
        <v>17</v>
      </c>
      <c r="D33" s="33" t="s">
        <v>50</v>
      </c>
      <c r="E33" s="34">
        <v>5007</v>
      </c>
      <c r="F33" s="34">
        <f t="shared" si="3"/>
        <v>2829</v>
      </c>
    </row>
    <row r="34" spans="1:6" ht="12.75">
      <c r="A34" s="34" t="s">
        <v>49</v>
      </c>
      <c r="B34" s="4">
        <v>15</v>
      </c>
      <c r="C34" s="34">
        <f t="shared" si="2"/>
        <v>24</v>
      </c>
      <c r="D34" s="33" t="s">
        <v>38</v>
      </c>
      <c r="E34" s="34">
        <v>738</v>
      </c>
      <c r="F34" s="34">
        <f t="shared" si="3"/>
        <v>7098</v>
      </c>
    </row>
    <row r="35" spans="1:6" ht="12.75">
      <c r="A35" s="34" t="s">
        <v>31</v>
      </c>
      <c r="B35" s="4">
        <v>64</v>
      </c>
      <c r="C35" s="34">
        <f t="shared" si="2"/>
        <v>25</v>
      </c>
      <c r="D35" s="33" t="s">
        <v>51</v>
      </c>
      <c r="E35" s="34">
        <v>442</v>
      </c>
      <c r="F35" s="34">
        <f t="shared" si="3"/>
        <v>7394</v>
      </c>
    </row>
    <row r="36" spans="1:6" ht="12.75">
      <c r="A36" s="34" t="s">
        <v>33</v>
      </c>
      <c r="B36" s="4">
        <v>9</v>
      </c>
      <c r="C36" s="34">
        <f t="shared" si="2"/>
        <v>30</v>
      </c>
      <c r="D36" s="33" t="s">
        <v>44</v>
      </c>
      <c r="E36" s="34">
        <v>148</v>
      </c>
      <c r="F36" s="34">
        <f t="shared" si="3"/>
        <v>7688</v>
      </c>
    </row>
    <row r="37" spans="1:6" ht="12.75">
      <c r="A37" s="33" t="s">
        <v>44</v>
      </c>
      <c r="B37" s="4">
        <v>9</v>
      </c>
      <c r="C37" s="34">
        <f t="shared" si="2"/>
        <v>30</v>
      </c>
      <c r="D37" s="34" t="s">
        <v>33</v>
      </c>
      <c r="E37" s="34">
        <v>27436</v>
      </c>
      <c r="F37" s="34">
        <f t="shared" si="3"/>
        <v>19600</v>
      </c>
    </row>
    <row r="38" spans="1:6" ht="12.75">
      <c r="A38" s="34"/>
      <c r="B38" s="4"/>
      <c r="C38" s="34"/>
      <c r="D38" s="34"/>
      <c r="E38" s="34"/>
      <c r="F38" s="34"/>
    </row>
    <row r="39" spans="1:6" ht="12.75">
      <c r="A39" s="34"/>
      <c r="B39" s="4"/>
      <c r="C39" s="34"/>
      <c r="D39" s="34"/>
      <c r="E39" s="34"/>
      <c r="F39" s="34"/>
    </row>
    <row r="40" spans="1:6" ht="12.75">
      <c r="A40" s="34"/>
      <c r="B40" s="4"/>
      <c r="C40" s="34"/>
      <c r="D40" s="39"/>
      <c r="E40" s="34"/>
      <c r="F40" s="34"/>
    </row>
    <row r="41" spans="1:6" ht="12.75">
      <c r="A41" s="39"/>
      <c r="B41" s="4"/>
      <c r="C41" s="34"/>
      <c r="D41" s="33"/>
      <c r="E41" s="33"/>
      <c r="F41" s="34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4" t="s">
        <v>27</v>
      </c>
      <c r="B48" s="85"/>
      <c r="C48" s="85"/>
      <c r="D48" s="85"/>
      <c r="E48" s="85"/>
      <c r="F48" s="86"/>
    </row>
    <row r="49" spans="1:6" ht="12.75">
      <c r="A49" s="87" t="s">
        <v>29</v>
      </c>
      <c r="B49" s="88"/>
      <c r="C49" s="89"/>
      <c r="D49" s="87" t="s">
        <v>30</v>
      </c>
      <c r="E49" s="88"/>
      <c r="F49" s="89"/>
    </row>
    <row r="50" spans="1:6" ht="12.75">
      <c r="A50" s="90"/>
      <c r="B50" s="91"/>
      <c r="C50" s="92"/>
      <c r="D50" s="90"/>
      <c r="E50" s="91"/>
      <c r="F50" s="92"/>
    </row>
    <row r="51" spans="1:6" ht="12.75">
      <c r="A51" s="93" t="s">
        <v>52</v>
      </c>
      <c r="B51" s="88"/>
      <c r="C51" s="89"/>
      <c r="D51" s="94" t="s">
        <v>53</v>
      </c>
      <c r="E51" s="95"/>
      <c r="F51" s="96"/>
    </row>
    <row r="52" spans="1:6" ht="12.75">
      <c r="A52" s="90"/>
      <c r="B52" s="91"/>
      <c r="C52" s="92"/>
      <c r="D52" s="97"/>
      <c r="E52" s="98"/>
      <c r="F52" s="99"/>
    </row>
    <row r="53" spans="1:6" ht="12.75">
      <c r="A53" s="78" t="s">
        <v>28</v>
      </c>
      <c r="B53" s="78"/>
      <c r="C53" s="78"/>
      <c r="D53" s="78"/>
      <c r="E53" s="78"/>
      <c r="F53" s="78"/>
    </row>
    <row r="54" spans="1:6" ht="12.75">
      <c r="A54" s="100">
        <v>43437</v>
      </c>
      <c r="B54" s="101"/>
      <c r="C54" s="101"/>
      <c r="D54" s="100">
        <v>43437</v>
      </c>
      <c r="E54" s="101"/>
      <c r="F54" s="101"/>
    </row>
    <row r="55" spans="1:6" ht="12.75">
      <c r="A55" s="101" t="s">
        <v>19</v>
      </c>
      <c r="B55" s="101"/>
      <c r="C55" s="101"/>
      <c r="D55" s="101" t="s">
        <v>20</v>
      </c>
      <c r="E55" s="101"/>
      <c r="F55" s="101"/>
    </row>
    <row r="56" spans="1:6" ht="12.75">
      <c r="A56" s="3" t="s">
        <v>1</v>
      </c>
      <c r="B56" s="3" t="s">
        <v>25</v>
      </c>
      <c r="C56" s="3" t="s">
        <v>26</v>
      </c>
      <c r="D56" s="3" t="s">
        <v>1</v>
      </c>
      <c r="E56" s="3" t="s">
        <v>25</v>
      </c>
      <c r="F56" s="3" t="s">
        <v>26</v>
      </c>
    </row>
    <row r="57" spans="1:6" ht="12.75">
      <c r="A57" s="33" t="s">
        <v>59</v>
      </c>
      <c r="B57" s="4">
        <v>96</v>
      </c>
      <c r="C57" s="34">
        <f aca="true" t="shared" si="4" ref="C57:C66">ABS(39-B57)</f>
        <v>57</v>
      </c>
      <c r="D57" s="33" t="s">
        <v>59</v>
      </c>
      <c r="E57" s="34">
        <v>273</v>
      </c>
      <c r="F57" s="34">
        <f aca="true" t="shared" si="5" ref="F57:F66">ABS(273-E57)</f>
        <v>0</v>
      </c>
    </row>
    <row r="58" spans="1:6" ht="12.75">
      <c r="A58" s="34" t="s">
        <v>60</v>
      </c>
      <c r="B58" s="4">
        <v>126</v>
      </c>
      <c r="C58" s="34">
        <f t="shared" si="4"/>
        <v>87</v>
      </c>
      <c r="D58" s="34" t="s">
        <v>44</v>
      </c>
      <c r="E58" s="34">
        <v>312</v>
      </c>
      <c r="F58" s="34">
        <f t="shared" si="5"/>
        <v>39</v>
      </c>
    </row>
    <row r="59" spans="1:6" ht="12.75">
      <c r="A59" s="34" t="s">
        <v>33</v>
      </c>
      <c r="B59" s="4">
        <v>224</v>
      </c>
      <c r="C59" s="34">
        <f t="shared" si="4"/>
        <v>185</v>
      </c>
      <c r="D59" s="34" t="s">
        <v>33</v>
      </c>
      <c r="E59" s="34">
        <v>330</v>
      </c>
      <c r="F59" s="34">
        <f t="shared" si="5"/>
        <v>57</v>
      </c>
    </row>
    <row r="60" spans="1:6" ht="12.75">
      <c r="A60" s="34" t="s">
        <v>57</v>
      </c>
      <c r="B60" s="4">
        <v>240</v>
      </c>
      <c r="C60" s="34">
        <f t="shared" si="4"/>
        <v>201</v>
      </c>
      <c r="D60" s="34" t="s">
        <v>62</v>
      </c>
      <c r="E60" s="34">
        <v>190</v>
      </c>
      <c r="F60" s="34">
        <f t="shared" si="5"/>
        <v>83</v>
      </c>
    </row>
    <row r="61" spans="1:6" ht="12.75">
      <c r="A61" s="33" t="s">
        <v>58</v>
      </c>
      <c r="B61" s="4">
        <v>248</v>
      </c>
      <c r="C61" s="34">
        <f t="shared" si="4"/>
        <v>209</v>
      </c>
      <c r="D61" s="34" t="s">
        <v>57</v>
      </c>
      <c r="E61" s="34">
        <v>420</v>
      </c>
      <c r="F61" s="34">
        <f t="shared" si="5"/>
        <v>147</v>
      </c>
    </row>
    <row r="62" spans="1:6" ht="12.75">
      <c r="A62" s="34" t="s">
        <v>61</v>
      </c>
      <c r="B62" s="4">
        <v>250</v>
      </c>
      <c r="C62" s="34">
        <f t="shared" si="4"/>
        <v>211</v>
      </c>
      <c r="D62" s="34" t="s">
        <v>60</v>
      </c>
      <c r="E62" s="34">
        <v>480</v>
      </c>
      <c r="F62" s="34">
        <f t="shared" si="5"/>
        <v>207</v>
      </c>
    </row>
    <row r="63" spans="1:6" ht="12.75">
      <c r="A63" s="33" t="s">
        <v>38</v>
      </c>
      <c r="B63" s="4">
        <v>341</v>
      </c>
      <c r="C63" s="34">
        <f t="shared" si="4"/>
        <v>302</v>
      </c>
      <c r="D63" s="33" t="s">
        <v>40</v>
      </c>
      <c r="E63" s="34">
        <v>38</v>
      </c>
      <c r="F63" s="34">
        <f t="shared" si="5"/>
        <v>235</v>
      </c>
    </row>
    <row r="64" spans="1:6" ht="12.75">
      <c r="A64" s="33" t="s">
        <v>40</v>
      </c>
      <c r="B64" s="4">
        <v>458</v>
      </c>
      <c r="C64" s="34">
        <f t="shared" si="4"/>
        <v>419</v>
      </c>
      <c r="D64" s="34" t="s">
        <v>31</v>
      </c>
      <c r="E64" s="34">
        <v>720</v>
      </c>
      <c r="F64" s="34">
        <f t="shared" si="5"/>
        <v>447</v>
      </c>
    </row>
    <row r="65" spans="1:6" ht="12.75">
      <c r="A65" s="34" t="s">
        <v>44</v>
      </c>
      <c r="B65" s="4">
        <v>1204</v>
      </c>
      <c r="C65" s="34">
        <f t="shared" si="4"/>
        <v>1165</v>
      </c>
      <c r="D65" s="33" t="s">
        <v>38</v>
      </c>
      <c r="E65" s="33">
        <v>916</v>
      </c>
      <c r="F65" s="34">
        <f t="shared" si="5"/>
        <v>643</v>
      </c>
    </row>
    <row r="66" spans="1:6" ht="12.75">
      <c r="A66" s="34" t="s">
        <v>31</v>
      </c>
      <c r="B66" s="4">
        <v>1600</v>
      </c>
      <c r="C66" s="34">
        <f t="shared" si="4"/>
        <v>1561</v>
      </c>
      <c r="D66" s="33" t="s">
        <v>58</v>
      </c>
      <c r="E66" s="34">
        <v>2400</v>
      </c>
      <c r="F66" s="34">
        <f t="shared" si="5"/>
        <v>2127</v>
      </c>
    </row>
    <row r="67" spans="1:6" ht="12.75">
      <c r="A67" s="39"/>
      <c r="B67" s="4"/>
      <c r="C67" s="34"/>
      <c r="D67" s="39"/>
      <c r="E67" s="33"/>
      <c r="F67" s="34"/>
    </row>
    <row r="68" spans="1:6" ht="12.75">
      <c r="A68" s="34"/>
      <c r="B68" s="4"/>
      <c r="C68" s="34"/>
      <c r="D68" s="34"/>
      <c r="E68" s="34"/>
      <c r="F68" s="34"/>
    </row>
    <row r="69" spans="1:6" ht="12.75">
      <c r="A69" s="33"/>
      <c r="B69" s="26"/>
      <c r="C69" s="34"/>
      <c r="D69" s="33"/>
      <c r="E69" s="34"/>
      <c r="F69" s="34"/>
    </row>
    <row r="70" spans="1:6" ht="12.75">
      <c r="A70" s="33"/>
      <c r="B70" s="4"/>
      <c r="C70" s="34"/>
      <c r="D70" s="33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84" t="s">
        <v>27</v>
      </c>
      <c r="B74" s="85"/>
      <c r="C74" s="85"/>
      <c r="D74" s="85"/>
      <c r="E74" s="85"/>
      <c r="F74" s="86"/>
    </row>
    <row r="75" spans="1:6" ht="12.75">
      <c r="A75" s="87" t="s">
        <v>29</v>
      </c>
      <c r="B75" s="88"/>
      <c r="C75" s="89"/>
      <c r="D75" s="87" t="s">
        <v>30</v>
      </c>
      <c r="E75" s="88"/>
      <c r="F75" s="89"/>
    </row>
    <row r="76" spans="1:6" ht="12.75">
      <c r="A76" s="90"/>
      <c r="B76" s="91"/>
      <c r="C76" s="92"/>
      <c r="D76" s="90"/>
      <c r="E76" s="91"/>
      <c r="F76" s="92"/>
    </row>
    <row r="77" spans="1:6" ht="12.75">
      <c r="A77" s="93" t="s">
        <v>64</v>
      </c>
      <c r="B77" s="88"/>
      <c r="C77" s="89"/>
      <c r="D77" s="94" t="s">
        <v>63</v>
      </c>
      <c r="E77" s="95"/>
      <c r="F77" s="96"/>
    </row>
    <row r="78" spans="1:6" ht="12.75">
      <c r="A78" s="90"/>
      <c r="B78" s="91"/>
      <c r="C78" s="92"/>
      <c r="D78" s="97"/>
      <c r="E78" s="98"/>
      <c r="F78" s="99"/>
    </row>
    <row r="79" spans="1:6" ht="12.75">
      <c r="A79" s="78" t="s">
        <v>28</v>
      </c>
      <c r="B79" s="78"/>
      <c r="C79" s="78"/>
      <c r="D79" s="78"/>
      <c r="E79" s="78"/>
      <c r="F79" s="78"/>
    </row>
    <row r="80" spans="1:6" ht="12.75">
      <c r="A80" s="100">
        <v>43437</v>
      </c>
      <c r="B80" s="101"/>
      <c r="C80" s="101"/>
      <c r="D80" s="100">
        <v>43437</v>
      </c>
      <c r="E80" s="101"/>
      <c r="F80" s="101"/>
    </row>
    <row r="81" spans="1:6" ht="12.75">
      <c r="A81" s="101" t="s">
        <v>19</v>
      </c>
      <c r="B81" s="101"/>
      <c r="C81" s="101"/>
      <c r="D81" s="101" t="s">
        <v>20</v>
      </c>
      <c r="E81" s="101"/>
      <c r="F81" s="101"/>
    </row>
    <row r="82" spans="1:6" ht="12.75">
      <c r="A82" s="3" t="s">
        <v>1</v>
      </c>
      <c r="B82" s="3" t="s">
        <v>25</v>
      </c>
      <c r="C82" s="3" t="s">
        <v>26</v>
      </c>
      <c r="D82" s="3" t="s">
        <v>1</v>
      </c>
      <c r="E82" s="3" t="s">
        <v>25</v>
      </c>
      <c r="F82" s="3" t="s">
        <v>26</v>
      </c>
    </row>
    <row r="83" spans="1:6" ht="12.75">
      <c r="A83" s="33" t="s">
        <v>38</v>
      </c>
      <c r="B83" s="4">
        <v>14</v>
      </c>
      <c r="C83" s="34">
        <f>ABS(20-B83)</f>
        <v>6</v>
      </c>
      <c r="D83" s="34" t="s">
        <v>70</v>
      </c>
      <c r="E83" s="34">
        <v>24</v>
      </c>
      <c r="F83" s="34">
        <f>ABS(23-E83)</f>
        <v>1</v>
      </c>
    </row>
    <row r="84" spans="1:6" ht="12.75">
      <c r="A84" s="34" t="s">
        <v>71</v>
      </c>
      <c r="B84" s="4">
        <v>12</v>
      </c>
      <c r="C84" s="34">
        <f>ABS(20-B84)</f>
        <v>8</v>
      </c>
      <c r="D84" s="33" t="s">
        <v>72</v>
      </c>
      <c r="E84" s="33">
        <v>17</v>
      </c>
      <c r="F84" s="34">
        <f>ABS(23-E84)</f>
        <v>6</v>
      </c>
    </row>
    <row r="85" spans="1:6" ht="12.75">
      <c r="A85" s="34" t="s">
        <v>70</v>
      </c>
      <c r="B85" s="4">
        <v>11</v>
      </c>
      <c r="C85" s="34">
        <f>ABS(20-B85)</f>
        <v>9</v>
      </c>
      <c r="D85" s="33" t="s">
        <v>38</v>
      </c>
      <c r="E85" s="34">
        <v>16</v>
      </c>
      <c r="F85" s="34">
        <f>ABS(23-E85)</f>
        <v>7</v>
      </c>
    </row>
    <row r="86" spans="1:6" ht="12.75">
      <c r="A86" s="34" t="s">
        <v>69</v>
      </c>
      <c r="B86" s="4">
        <v>11</v>
      </c>
      <c r="C86" s="34">
        <f>ABS(20-B86)</f>
        <v>9</v>
      </c>
      <c r="D86" s="34" t="s">
        <v>69</v>
      </c>
      <c r="E86" s="34">
        <v>30</v>
      </c>
      <c r="F86" s="34">
        <f>ABS(23-E86)</f>
        <v>7</v>
      </c>
    </row>
    <row r="87" spans="1:6" ht="12.75">
      <c r="A87" s="33" t="s">
        <v>67</v>
      </c>
      <c r="B87" s="4">
        <v>9</v>
      </c>
      <c r="C87" s="34">
        <f>ABS(20-B87)</f>
        <v>11</v>
      </c>
      <c r="D87" s="34" t="s">
        <v>33</v>
      </c>
      <c r="E87" s="34">
        <v>30</v>
      </c>
      <c r="F87" s="34">
        <f>ABS(23-E87)</f>
        <v>7</v>
      </c>
    </row>
    <row r="88" spans="1:6" ht="12.75">
      <c r="A88" s="34" t="s">
        <v>68</v>
      </c>
      <c r="B88" s="4">
        <v>7</v>
      </c>
      <c r="C88" s="34">
        <f>ABS(20-B88)</f>
        <v>13</v>
      </c>
      <c r="D88" s="34" t="s">
        <v>68</v>
      </c>
      <c r="E88" s="34">
        <v>33</v>
      </c>
      <c r="F88" s="34">
        <f>ABS(23-E88)</f>
        <v>10</v>
      </c>
    </row>
    <row r="89" spans="1:6" ht="12.75">
      <c r="A89" s="34" t="s">
        <v>33</v>
      </c>
      <c r="B89" s="4">
        <v>7</v>
      </c>
      <c r="C89" s="34">
        <f>ABS(20-B89)</f>
        <v>13</v>
      </c>
      <c r="D89" s="34" t="s">
        <v>71</v>
      </c>
      <c r="E89" s="34">
        <v>12</v>
      </c>
      <c r="F89" s="34">
        <f>ABS(23-E89)</f>
        <v>11</v>
      </c>
    </row>
    <row r="90" spans="1:6" ht="12.75">
      <c r="A90" s="33" t="s">
        <v>40</v>
      </c>
      <c r="B90" s="4">
        <v>5</v>
      </c>
      <c r="C90" s="34">
        <f>ABS(20-B90)</f>
        <v>15</v>
      </c>
      <c r="D90" s="33" t="s">
        <v>40</v>
      </c>
      <c r="E90" s="34">
        <v>10</v>
      </c>
      <c r="F90" s="34">
        <f>ABS(23-E90)</f>
        <v>13</v>
      </c>
    </row>
    <row r="91" spans="1:6" ht="12.75">
      <c r="A91" s="33" t="s">
        <v>72</v>
      </c>
      <c r="B91" s="4">
        <v>273</v>
      </c>
      <c r="C91" s="34">
        <f>ABS(20-B91)</f>
        <v>253</v>
      </c>
      <c r="D91" s="33" t="s">
        <v>67</v>
      </c>
      <c r="E91" s="34">
        <v>0</v>
      </c>
      <c r="F91" s="34">
        <f>ABS(23-E91)</f>
        <v>23</v>
      </c>
    </row>
    <row r="92" spans="1:6" ht="12.75">
      <c r="A92" s="34"/>
      <c r="B92" s="4"/>
      <c r="C92" s="34"/>
      <c r="D92" s="33"/>
      <c r="E92" s="34"/>
      <c r="F92" s="34"/>
    </row>
    <row r="93" spans="1:6" ht="12.75">
      <c r="A93" s="39"/>
      <c r="B93" s="4"/>
      <c r="C93" s="34"/>
      <c r="D93" s="39"/>
      <c r="E93" s="33"/>
      <c r="F93" s="34"/>
    </row>
    <row r="94" spans="1:6" ht="12.75">
      <c r="A94" s="34"/>
      <c r="B94" s="4"/>
      <c r="C94" s="34"/>
      <c r="D94" s="34"/>
      <c r="E94" s="34"/>
      <c r="F94" s="34"/>
    </row>
    <row r="95" spans="1:6" ht="12.75">
      <c r="A95" s="33"/>
      <c r="B95" s="26"/>
      <c r="C95" s="34"/>
      <c r="D95" s="33"/>
      <c r="E95" s="34"/>
      <c r="F95" s="34"/>
    </row>
    <row r="96" spans="1:6" ht="12.75">
      <c r="A96" s="33"/>
      <c r="B96" s="4"/>
      <c r="C96" s="34"/>
      <c r="D96" s="33"/>
      <c r="E96" s="34"/>
      <c r="F96" s="34"/>
    </row>
    <row r="97" spans="1:6" ht="12.75">
      <c r="A97" s="33"/>
      <c r="B97" s="33"/>
      <c r="C97" s="34"/>
      <c r="D97" s="33"/>
      <c r="E97" s="34"/>
      <c r="F97" s="34"/>
    </row>
    <row r="98" spans="1:6" ht="12.75">
      <c r="A98" s="33"/>
      <c r="B98" s="33"/>
      <c r="C98" s="34"/>
      <c r="D98" s="34"/>
      <c r="E98" s="34"/>
      <c r="F98" s="34"/>
    </row>
    <row r="99" spans="1:6" ht="12.75">
      <c r="A99" s="33"/>
      <c r="B99" s="33"/>
      <c r="C99" s="34"/>
      <c r="D99" s="33"/>
      <c r="E99" s="34"/>
      <c r="F99" s="34"/>
    </row>
    <row r="100" spans="1:6" ht="12.75">
      <c r="A100" s="84" t="s">
        <v>27</v>
      </c>
      <c r="B100" s="85"/>
      <c r="C100" s="85"/>
      <c r="D100" s="85"/>
      <c r="E100" s="85"/>
      <c r="F100" s="86"/>
    </row>
    <row r="101" spans="1:6" ht="12.75">
      <c r="A101" s="87" t="s">
        <v>29</v>
      </c>
      <c r="B101" s="88"/>
      <c r="C101" s="89"/>
      <c r="D101" s="87" t="s">
        <v>30</v>
      </c>
      <c r="E101" s="88"/>
      <c r="F101" s="89"/>
    </row>
    <row r="102" spans="1:6" ht="12.75">
      <c r="A102" s="90"/>
      <c r="B102" s="91"/>
      <c r="C102" s="92"/>
      <c r="D102" s="90"/>
      <c r="E102" s="91"/>
      <c r="F102" s="92"/>
    </row>
    <row r="103" spans="1:6" ht="12.75">
      <c r="A103" s="93" t="s">
        <v>77</v>
      </c>
      <c r="B103" s="88"/>
      <c r="C103" s="89"/>
      <c r="D103" s="94" t="s">
        <v>76</v>
      </c>
      <c r="E103" s="95"/>
      <c r="F103" s="96"/>
    </row>
    <row r="104" spans="1:6" ht="12.75">
      <c r="A104" s="90"/>
      <c r="B104" s="91"/>
      <c r="C104" s="92"/>
      <c r="D104" s="97"/>
      <c r="E104" s="98"/>
      <c r="F104" s="99"/>
    </row>
  </sheetData>
  <mergeCells count="40">
    <mergeCell ref="A100:F100"/>
    <mergeCell ref="A101:C102"/>
    <mergeCell ref="D101:F102"/>
    <mergeCell ref="A103:C104"/>
    <mergeCell ref="D103:F104"/>
    <mergeCell ref="A79:F79"/>
    <mergeCell ref="A80:C80"/>
    <mergeCell ref="D80:F80"/>
    <mergeCell ref="A81:C81"/>
    <mergeCell ref="D81:F81"/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53:F53"/>
    <mergeCell ref="A54:C54"/>
    <mergeCell ref="D54:F54"/>
    <mergeCell ref="A55:C55"/>
    <mergeCell ref="D55:F55"/>
    <mergeCell ref="A74:F74"/>
    <mergeCell ref="A75:C76"/>
    <mergeCell ref="D75:F76"/>
    <mergeCell ref="A77:C78"/>
    <mergeCell ref="D77:F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2019-02-25T21:22:11Z</dcterms:modified>
  <cp:category/>
  <cp:version/>
  <cp:contentType/>
  <cp:contentStatus/>
</cp:coreProperties>
</file>