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<sst xmlns="http://schemas.openxmlformats.org/spreadsheetml/2006/main" count="181" uniqueCount="68">
  <si>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</si>
  <si>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</si>
  <si>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</si>
  <si>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</si>
  <si>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</si>
  <si>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</si>
  <si>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</si>
  <si>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</si>
  <si>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</si>
  <si>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</si>
  <si>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</si>
  <si>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</si>
  <si>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</si>
  <si>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</si>
  <si>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</si>
  <si>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</si>
  <si>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</si>
  <si>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</si>
  <si>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</si>
  <si>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</si>
  <si>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</si>
  <si>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</si>
  <si>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</si>
  <si>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</si>
  <si>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</si>
  <si>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</si>
  <si>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</si>
  <si>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</si>
  <si>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</si>
  <si>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</si>
  <si>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</si>
  <si>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PICK N MIX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</si>
  <si>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</si>
  <si>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</si>
  <si>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</si>
  <si>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</si>
  <si>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</si>
  <si>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</si>
  <si>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TEAM BOSLEY</t>
  </si>
  <si>
    <t>+</t>
  </si>
  <si>
    <t>PSWS</t>
  </si>
  <si>
    <t>SENECTUS</t>
  </si>
  <si>
    <t>APPLE PIE WITH KETCHUP</t>
  </si>
  <si>
    <t>THE PEDANTS</t>
  </si>
  <si>
    <t>SORT OF THNG YEAH</t>
  </si>
  <si>
    <t>EVERY SETH YOU TAKE</t>
  </si>
  <si>
    <t>MURDER DUCKS</t>
  </si>
  <si>
    <t>TV SHOWS &amp; FILMS</t>
  </si>
  <si>
    <t xml:space="preserve">SORT OF THING YEAH 9 </t>
  </si>
  <si>
    <t>PICK N MIX APPLE PIE EVERY SETH 15</t>
  </si>
  <si>
    <t>The Rutland &amp; Derby - Monday Night Quiz - Quiz League #69</t>
  </si>
  <si>
    <t>QUIZ KAMARA</t>
  </si>
  <si>
    <t>FLACTUATING PANTS</t>
  </si>
  <si>
    <t>SETHSYLVANIAN FAMILIES</t>
  </si>
  <si>
    <t>EH TEAM</t>
  </si>
  <si>
    <t>RICKS BITCHES</t>
  </si>
  <si>
    <t>QUIZ CAMARA</t>
  </si>
  <si>
    <t>TEAM BOSLEY 15</t>
  </si>
  <si>
    <t>QUIZ KAMARA 2</t>
  </si>
  <si>
    <t>RICK BITCHES</t>
  </si>
  <si>
    <t>ALL SETHS</t>
  </si>
  <si>
    <t>OAT N ABOUT EH</t>
  </si>
  <si>
    <t>FLORENCE NIGHTENGALES</t>
  </si>
  <si>
    <t>4 SHADES OF BROWN</t>
  </si>
  <si>
    <t>FLORENCE NIGHTENGALES 4</t>
  </si>
  <si>
    <t>MURDER DUCKS &amp; PEDANTS 12</t>
  </si>
  <si>
    <t>TOP 5'S</t>
  </si>
  <si>
    <t>Week Number: #3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</si>
</sst>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Fill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G36" sqref="G36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46" t="s">
        <v>50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2.75">
      <c r="A2" s="49" t="s">
        <v>16</v>
      </c>
      <c r="B2" s="50"/>
      <c r="C2" s="50"/>
      <c r="D2" s="50"/>
      <c r="E2" s="50"/>
      <c r="F2" s="50"/>
      <c r="G2" s="50"/>
      <c r="H2" s="37">
        <v>2</v>
      </c>
      <c r="I2" s="51"/>
      <c r="J2" s="52"/>
    </row>
    <row r="3" spans="1:10" ht="12.75" customHeight="1">
      <c r="A3" s="53" t="s">
        <v>0</v>
      </c>
      <c r="B3" s="55" t="s">
        <v>1</v>
      </c>
      <c r="C3" s="53" t="s">
        <v>17</v>
      </c>
      <c r="D3" s="57" t="s">
        <v>24</v>
      </c>
      <c r="E3" s="58"/>
      <c r="F3" s="58"/>
      <c r="G3" s="58"/>
      <c r="H3" s="59"/>
      <c r="I3" s="53" t="s">
        <v>3</v>
      </c>
      <c r="J3" s="10" t="s">
        <v>14</v>
      </c>
    </row>
    <row r="4" spans="1:10" ht="12.75">
      <c r="A4" s="54"/>
      <c r="B4" s="56"/>
      <c r="C4" s="54"/>
      <c r="D4" s="2">
        <v>43528</v>
      </c>
      <c r="E4" s="2">
        <f>D4+7</f>
        <v>43535</v>
      </c>
      <c r="F4" s="2">
        <f>E4+7</f>
        <v>43542</v>
      </c>
      <c r="G4" s="2">
        <f>F4+7</f>
        <v>43549</v>
      </c>
      <c r="H4" s="2"/>
      <c r="I4" s="54"/>
      <c r="J4" s="10" t="s">
        <v>15</v>
      </c>
    </row>
    <row r="5" spans="1:10" s="31" customFormat="1" ht="12.75" customHeight="1">
      <c r="A5" s="32">
        <v>1</v>
      </c>
      <c r="B5" s="33" t="s">
        <v>45</v>
      </c>
      <c r="C5" s="4">
        <v>3</v>
      </c>
      <c r="D5" s="4">
        <v>62.5</v>
      </c>
      <c r="E5" s="4">
        <v>56</v>
      </c>
      <c r="F5" s="4">
        <v>53</v>
      </c>
      <c r="G5" s="4"/>
      <c r="H5" s="4"/>
      <c r="I5" s="4">
        <f>SUM(D5:H5)</f>
        <v>171.5</v>
      </c>
      <c r="J5" s="30">
        <f aca="true" t="shared" si="0" ref="J5:J11">I5/C5</f>
        <v>57.166666666666664</v>
      </c>
    </row>
    <row r="6" spans="1:10" s="31" customFormat="1" ht="12.75">
      <c r="A6" s="32">
        <f aca="true" t="shared" si="1" ref="A6:A25">A5+1</f>
        <v>2</v>
      </c>
      <c r="B6" s="34" t="s">
        <v>31</v>
      </c>
      <c r="C6" s="4">
        <v>3</v>
      </c>
      <c r="D6" s="4">
        <v>50.5</v>
      </c>
      <c r="E6" s="4">
        <v>55.5</v>
      </c>
      <c r="F6" s="4">
        <v>45</v>
      </c>
      <c r="G6" s="4"/>
      <c r="H6" s="4"/>
      <c r="I6" s="4">
        <f>SUM(D6:H6)</f>
        <v>151</v>
      </c>
      <c r="J6" s="30">
        <f t="shared" si="0"/>
        <v>50.333333333333336</v>
      </c>
    </row>
    <row r="7" spans="1:10" s="31" customFormat="1" ht="12.75">
      <c r="A7" s="32">
        <f t="shared" si="1"/>
        <v>3</v>
      </c>
      <c r="B7" s="34" t="s">
        <v>33</v>
      </c>
      <c r="C7" s="4">
        <v>3</v>
      </c>
      <c r="D7" s="4">
        <v>49</v>
      </c>
      <c r="E7" s="4">
        <v>52.5</v>
      </c>
      <c r="F7" s="4">
        <v>48</v>
      </c>
      <c r="G7" s="4"/>
      <c r="H7" s="4"/>
      <c r="I7" s="4">
        <f>SUM(D7:H7)</f>
        <v>149.5</v>
      </c>
      <c r="J7" s="30">
        <f t="shared" si="0"/>
        <v>49.833333333333336</v>
      </c>
    </row>
    <row r="8" spans="1:10" s="31" customFormat="1" ht="12" customHeight="1">
      <c r="A8" s="32">
        <f t="shared" si="1"/>
        <v>4</v>
      </c>
      <c r="B8" s="34" t="s">
        <v>40</v>
      </c>
      <c r="C8" s="4">
        <v>3</v>
      </c>
      <c r="D8" s="4">
        <v>52</v>
      </c>
      <c r="E8" s="4">
        <v>40.5</v>
      </c>
      <c r="F8" s="4">
        <v>43.5</v>
      </c>
      <c r="G8" s="4"/>
      <c r="H8" s="4"/>
      <c r="I8" s="4">
        <f>SUM(D8:H8)</f>
        <v>136</v>
      </c>
      <c r="J8" s="30">
        <f t="shared" si="0"/>
        <v>45.333333333333336</v>
      </c>
    </row>
    <row r="9" spans="1:10" s="31" customFormat="1" ht="12.75">
      <c r="A9" s="32">
        <f t="shared" si="1"/>
        <v>5</v>
      </c>
      <c r="B9" s="34" t="s">
        <v>43</v>
      </c>
      <c r="C9" s="4">
        <v>3</v>
      </c>
      <c r="D9" s="4">
        <v>41</v>
      </c>
      <c r="E9" s="4">
        <v>42</v>
      </c>
      <c r="F9" s="4">
        <v>45.5</v>
      </c>
      <c r="G9" s="4"/>
      <c r="H9" s="4"/>
      <c r="I9" s="4">
        <f>SUM(D9:H9)</f>
        <v>128.5</v>
      </c>
      <c r="J9" s="30">
        <f t="shared" si="0"/>
        <v>42.833333333333336</v>
      </c>
    </row>
    <row r="10" spans="1:10" s="31" customFormat="1" ht="12.75">
      <c r="A10" s="32">
        <f t="shared" si="1"/>
        <v>6</v>
      </c>
      <c r="B10" s="33" t="s">
        <v>38</v>
      </c>
      <c r="C10" s="4">
        <v>2</v>
      </c>
      <c r="D10" s="4">
        <v>63.5</v>
      </c>
      <c r="E10" s="4">
        <v>59.5</v>
      </c>
      <c r="F10" s="4"/>
      <c r="G10" s="4"/>
      <c r="H10" s="4"/>
      <c r="I10" s="4">
        <f>SUM(D10:H10)</f>
        <v>123</v>
      </c>
      <c r="J10" s="30">
        <f t="shared" si="0"/>
        <v>61.5</v>
      </c>
    </row>
    <row r="11" spans="1:10" s="31" customFormat="1" ht="12.75">
      <c r="A11" s="32">
        <f t="shared" si="1"/>
        <v>7</v>
      </c>
      <c r="B11" s="33" t="s">
        <v>46</v>
      </c>
      <c r="C11" s="4">
        <v>1</v>
      </c>
      <c r="D11" s="4">
        <v>65.5</v>
      </c>
      <c r="E11" s="4"/>
      <c r="F11" s="4">
        <v>50</v>
      </c>
      <c r="G11" s="4"/>
      <c r="H11" s="4"/>
      <c r="I11" s="4">
        <f>SUM(D11:H11)</f>
        <v>115.5</v>
      </c>
      <c r="J11" s="30">
        <f t="shared" si="0"/>
        <v>115.5</v>
      </c>
    </row>
    <row r="12" spans="1:10" s="31" customFormat="1" ht="12.75">
      <c r="A12" s="32">
        <f t="shared" si="1"/>
        <v>8</v>
      </c>
      <c r="B12" s="33" t="s">
        <v>42</v>
      </c>
      <c r="C12" s="4">
        <v>1</v>
      </c>
      <c r="D12" s="4">
        <v>65</v>
      </c>
      <c r="E12" s="4"/>
      <c r="F12" s="4"/>
      <c r="G12" s="4"/>
      <c r="H12" s="4"/>
      <c r="I12" s="4">
        <f>SUM(D12:H12)</f>
        <v>65</v>
      </c>
      <c r="J12" s="30">
        <f aca="true" t="shared" si="2" ref="J12:J18">I12/C12</f>
        <v>65</v>
      </c>
    </row>
    <row r="13" spans="1:10" s="31" customFormat="1" ht="13.5" customHeight="1">
      <c r="A13" s="32">
        <f t="shared" si="1"/>
        <v>9</v>
      </c>
      <c r="B13" s="33" t="s">
        <v>52</v>
      </c>
      <c r="C13" s="4">
        <v>1</v>
      </c>
      <c r="D13" s="4"/>
      <c r="E13" s="4">
        <v>56</v>
      </c>
      <c r="F13" s="4"/>
      <c r="G13" s="4"/>
      <c r="H13" s="4"/>
      <c r="I13" s="4">
        <f>SUM(D13:H13)</f>
        <v>56</v>
      </c>
      <c r="J13" s="30">
        <f t="shared" si="2"/>
        <v>56</v>
      </c>
    </row>
    <row r="14" spans="1:10" s="31" customFormat="1" ht="13.5" customHeight="1">
      <c r="A14" s="32">
        <f t="shared" si="1"/>
        <v>10</v>
      </c>
      <c r="B14" s="34" t="s">
        <v>44</v>
      </c>
      <c r="C14" s="4">
        <v>1</v>
      </c>
      <c r="D14" s="4">
        <v>55</v>
      </c>
      <c r="E14" s="4"/>
      <c r="F14" s="4"/>
      <c r="G14" s="4"/>
      <c r="H14" s="4"/>
      <c r="I14" s="4">
        <f>SUM(D14:H14)</f>
        <v>55</v>
      </c>
      <c r="J14" s="30">
        <f t="shared" si="2"/>
        <v>55</v>
      </c>
    </row>
    <row r="15" spans="1:10" s="31" customFormat="1" ht="13.5" customHeight="1">
      <c r="A15" s="32">
        <f t="shared" si="1"/>
        <v>11</v>
      </c>
      <c r="B15" s="34" t="s">
        <v>41</v>
      </c>
      <c r="C15" s="4">
        <v>1</v>
      </c>
      <c r="D15" s="4">
        <v>50.5</v>
      </c>
      <c r="E15" s="4"/>
      <c r="F15" s="4"/>
      <c r="G15" s="4"/>
      <c r="H15" s="4"/>
      <c r="I15" s="4">
        <f>SUM(D15:H15)</f>
        <v>50.5</v>
      </c>
      <c r="J15" s="30">
        <f t="shared" si="2"/>
        <v>50.5</v>
      </c>
    </row>
    <row r="16" spans="1:10" s="31" customFormat="1" ht="13.5" customHeight="1">
      <c r="A16" s="32">
        <f t="shared" si="1"/>
        <v>12</v>
      </c>
      <c r="B16" s="39" t="s">
        <v>59</v>
      </c>
      <c r="C16" s="4">
        <v>1</v>
      </c>
      <c r="D16" s="4"/>
      <c r="E16" s="4">
        <v>44.5</v>
      </c>
      <c r="F16" s="4"/>
      <c r="G16" s="4"/>
      <c r="H16" s="4"/>
      <c r="I16" s="4">
        <f>SUM(D16:H16)</f>
        <v>44.5</v>
      </c>
      <c r="J16" s="30">
        <f t="shared" si="2"/>
        <v>44.5</v>
      </c>
    </row>
    <row r="17" spans="1:10" s="31" customFormat="1" ht="13.5" customHeight="1">
      <c r="A17" s="32">
        <f t="shared" si="1"/>
        <v>13</v>
      </c>
      <c r="B17" s="33" t="s">
        <v>63</v>
      </c>
      <c r="C17" s="4">
        <v>1</v>
      </c>
      <c r="D17" s="4"/>
      <c r="E17" s="4"/>
      <c r="F17" s="4">
        <v>40.5</v>
      </c>
      <c r="G17" s="4"/>
      <c r="H17" s="4"/>
      <c r="I17" s="4">
        <f>SUM(D17:H17)</f>
        <v>40.5</v>
      </c>
      <c r="J17" s="30">
        <f t="shared" si="2"/>
        <v>40.5</v>
      </c>
    </row>
    <row r="18" spans="1:10" s="31" customFormat="1" ht="13.5" customHeight="1">
      <c r="A18" s="32">
        <f t="shared" si="1"/>
        <v>14</v>
      </c>
      <c r="B18" s="39" t="s">
        <v>51</v>
      </c>
      <c r="C18" s="4">
        <v>1</v>
      </c>
      <c r="D18" s="4"/>
      <c r="E18" s="4">
        <v>39</v>
      </c>
      <c r="F18" s="4"/>
      <c r="G18" s="4"/>
      <c r="H18" s="4"/>
      <c r="I18" s="4">
        <f>SUM(D18:H18)</f>
        <v>39</v>
      </c>
      <c r="J18" s="30">
        <f t="shared" si="2"/>
        <v>39</v>
      </c>
    </row>
    <row r="19" spans="1:10" s="31" customFormat="1" ht="13.5" customHeight="1">
      <c r="A19" s="32">
        <f t="shared" si="1"/>
        <v>15</v>
      </c>
      <c r="B19" s="39" t="s">
        <v>54</v>
      </c>
      <c r="C19" s="4">
        <v>1</v>
      </c>
      <c r="D19" s="4"/>
      <c r="E19" s="4">
        <v>37.5</v>
      </c>
      <c r="F19" s="4"/>
      <c r="G19" s="4"/>
      <c r="H19" s="4"/>
      <c r="I19" s="4">
        <f>SUM(D19:H19)</f>
        <v>37.5</v>
      </c>
      <c r="J19" s="30">
        <f>I19/C19</f>
        <v>37.5</v>
      </c>
    </row>
    <row r="20" spans="1:10" s="31" customFormat="1" ht="13.5" customHeight="1">
      <c r="A20" s="32">
        <f t="shared" si="1"/>
        <v>16</v>
      </c>
      <c r="B20" s="34" t="s">
        <v>62</v>
      </c>
      <c r="C20" s="4">
        <v>1</v>
      </c>
      <c r="D20" s="4"/>
      <c r="E20" s="4"/>
      <c r="F20" s="4">
        <v>36</v>
      </c>
      <c r="G20" s="4"/>
      <c r="H20" s="4"/>
      <c r="I20" s="4">
        <f>SUM(D20:H20)</f>
        <v>36</v>
      </c>
      <c r="J20" s="30">
        <f>I20/C20</f>
        <v>36</v>
      </c>
    </row>
    <row r="21" spans="1:10" s="31" customFormat="1" ht="13.5" customHeight="1">
      <c r="A21" s="32">
        <f t="shared" si="1"/>
        <v>17</v>
      </c>
      <c r="B21" s="33" t="s">
        <v>61</v>
      </c>
      <c r="C21" s="4">
        <v>1</v>
      </c>
      <c r="D21" s="4"/>
      <c r="E21" s="4"/>
      <c r="F21" s="4">
        <v>19.5</v>
      </c>
      <c r="G21" s="4"/>
      <c r="H21" s="4"/>
      <c r="I21" s="4">
        <f>SUM(D21:H21)</f>
        <v>19.5</v>
      </c>
      <c r="J21" s="30">
        <f>I21/C21</f>
        <v>19.5</v>
      </c>
    </row>
    <row r="22" spans="1:10" s="31" customFormat="1" ht="13.5" customHeight="1">
      <c r="A22" s="32">
        <f t="shared" si="1"/>
        <v>18</v>
      </c>
      <c r="B22" s="34"/>
      <c r="C22" s="4"/>
      <c r="D22" s="4"/>
      <c r="E22" s="4"/>
      <c r="F22" s="4"/>
      <c r="G22" s="4"/>
      <c r="H22" s="4"/>
      <c r="I22" s="4"/>
      <c r="J22" s="30"/>
    </row>
    <row r="23" spans="1:10" s="31" customFormat="1" ht="13.5" customHeight="1">
      <c r="A23" s="32">
        <f t="shared" si="1"/>
        <v>19</v>
      </c>
      <c r="B23" s="33"/>
      <c r="C23" s="4"/>
      <c r="D23" s="4"/>
      <c r="E23" s="4"/>
      <c r="F23" s="4"/>
      <c r="G23" s="4"/>
      <c r="H23" s="4"/>
      <c r="I23" s="4"/>
      <c r="J23" s="30"/>
    </row>
    <row r="24" spans="1:10" s="31" customFormat="1" ht="13.5" customHeight="1">
      <c r="A24" s="32">
        <f t="shared" si="1"/>
        <v>20</v>
      </c>
      <c r="B24" s="33"/>
      <c r="C24" s="4"/>
      <c r="D24" s="4"/>
      <c r="E24" s="4"/>
      <c r="F24" s="4"/>
      <c r="G24" s="4"/>
      <c r="H24" s="4"/>
      <c r="I24" s="4"/>
      <c r="J24" s="30"/>
    </row>
    <row r="25" spans="1:10" s="31" customFormat="1" ht="12.75">
      <c r="A25" s="32">
        <f t="shared" si="1"/>
        <v>21</v>
      </c>
      <c r="B25" s="39"/>
      <c r="C25" s="4"/>
      <c r="D25" s="4"/>
      <c r="E25" s="4"/>
      <c r="F25" s="4"/>
      <c r="G25" s="4"/>
      <c r="H25" s="4"/>
      <c r="I25" s="4"/>
      <c r="J25" s="30"/>
    </row>
    <row r="26" spans="1:10" ht="12.75">
      <c r="A26" s="63" t="s">
        <v>18</v>
      </c>
      <c r="B26" s="64"/>
      <c r="C26" s="64"/>
      <c r="D26" s="64"/>
      <c r="E26" s="64"/>
      <c r="F26" s="64"/>
      <c r="G26" s="64"/>
      <c r="H26" s="64"/>
      <c r="I26" s="64"/>
      <c r="J26" s="65"/>
    </row>
    <row r="27" spans="1:10" ht="12.75">
      <c r="A27" s="66"/>
      <c r="B27" s="67"/>
      <c r="C27" s="67"/>
      <c r="D27" s="67"/>
      <c r="E27" s="67"/>
      <c r="F27" s="67"/>
      <c r="G27" s="67"/>
      <c r="H27" s="67"/>
      <c r="I27" s="67"/>
      <c r="J27" s="68"/>
    </row>
    <row r="28" spans="1:10" ht="12.75">
      <c r="A28" s="62" t="s">
        <v>10</v>
      </c>
      <c r="B28" s="61" t="s">
        <v>12</v>
      </c>
      <c r="C28" s="8" t="s">
        <v>9</v>
      </c>
      <c r="D28" s="10">
        <f>SUM(D5:D25)/D30</f>
        <v>55.45</v>
      </c>
      <c r="E28" s="10">
        <f>SUM(E5:E25)/E30</f>
        <v>48.3</v>
      </c>
      <c r="F28" s="10">
        <f>SUM(F5:F25)/F30</f>
        <v>42.333333333333336</v>
      </c>
      <c r="G28" s="30"/>
      <c r="H28" s="10"/>
      <c r="I28" s="5"/>
      <c r="J28" s="17"/>
    </row>
    <row r="29" spans="1:10" ht="12.75">
      <c r="A29" s="62"/>
      <c r="B29" s="61"/>
      <c r="C29" s="9" t="s">
        <v>13</v>
      </c>
      <c r="D29" s="10">
        <f>MAX(D5:D25)</f>
        <v>65.5</v>
      </c>
      <c r="E29" s="10">
        <f>MAX(E5:E25)</f>
        <v>59.5</v>
      </c>
      <c r="F29" s="10">
        <f>MAX(F5:F25)</f>
        <v>53</v>
      </c>
      <c r="G29" s="30"/>
      <c r="H29" s="10"/>
      <c r="I29" s="15"/>
      <c r="J29" s="16"/>
    </row>
    <row r="30" spans="1:10" ht="12.75">
      <c r="A30" s="62"/>
      <c r="B30" s="61"/>
      <c r="C30" s="12" t="s">
        <v>14</v>
      </c>
      <c r="D30" s="13">
        <f>COUNTIF(D5:D25,"&lt;&gt;")</f>
        <v>10</v>
      </c>
      <c r="E30" s="13">
        <f>COUNTIF(E5:E25,"&lt;&gt;")</f>
        <v>10</v>
      </c>
      <c r="F30" s="13">
        <f>COUNTIF(F5:F25,"&lt;&gt;")</f>
        <v>9</v>
      </c>
      <c r="G30" s="43"/>
      <c r="H30" s="13"/>
      <c r="I30" s="17"/>
      <c r="J30" s="16"/>
    </row>
    <row r="31" spans="1:10" ht="12.75">
      <c r="A31" s="62"/>
      <c r="B31" s="60" t="s">
        <v>11</v>
      </c>
      <c r="C31" s="3" t="s">
        <v>4</v>
      </c>
      <c r="D31" s="7" t="s">
        <v>34</v>
      </c>
      <c r="E31" s="7" t="s">
        <v>34</v>
      </c>
      <c r="F31" s="7" t="s">
        <v>34</v>
      </c>
      <c r="G31" s="44"/>
      <c r="H31" s="7"/>
      <c r="I31" s="18"/>
      <c r="J31" s="16"/>
    </row>
    <row r="32" spans="1:10" ht="12.75">
      <c r="A32" s="62"/>
      <c r="B32" s="60"/>
      <c r="C32" s="3" t="s">
        <v>5</v>
      </c>
      <c r="D32" s="7" t="s">
        <v>36</v>
      </c>
      <c r="E32" s="7" t="s">
        <v>36</v>
      </c>
      <c r="F32" s="7" t="s">
        <v>36</v>
      </c>
      <c r="G32" s="44"/>
      <c r="H32" s="7"/>
      <c r="I32" s="19"/>
      <c r="J32" s="20"/>
    </row>
    <row r="33" spans="1:10" ht="12.75">
      <c r="A33" s="62"/>
      <c r="B33" s="60"/>
      <c r="C33" s="3" t="s">
        <v>6</v>
      </c>
      <c r="D33" s="7" t="s">
        <v>47</v>
      </c>
      <c r="E33" s="7" t="s">
        <v>47</v>
      </c>
      <c r="F33" s="7" t="s">
        <v>66</v>
      </c>
      <c r="G33" s="44"/>
      <c r="H33" s="7"/>
      <c r="I33" s="19"/>
      <c r="J33" s="20"/>
    </row>
    <row r="34" spans="1:10" ht="12.75" customHeight="1">
      <c r="A34" s="62"/>
      <c r="B34" s="60"/>
      <c r="C34" s="3" t="s">
        <v>7</v>
      </c>
      <c r="D34" s="7" t="s">
        <v>37</v>
      </c>
      <c r="E34" s="7" t="s">
        <v>37</v>
      </c>
      <c r="F34" s="7" t="s">
        <v>37</v>
      </c>
      <c r="G34" s="44"/>
      <c r="H34" s="7"/>
      <c r="I34" s="19"/>
      <c r="J34" s="20"/>
    </row>
    <row r="35" spans="1:10" s="6" customFormat="1" ht="12.75" customHeight="1">
      <c r="A35" s="62"/>
      <c r="B35" s="60"/>
      <c r="C35" s="3" t="s">
        <v>8</v>
      </c>
      <c r="D35" s="7" t="s">
        <v>35</v>
      </c>
      <c r="E35" s="7" t="s">
        <v>35</v>
      </c>
      <c r="F35" s="7" t="s">
        <v>35</v>
      </c>
      <c r="G35" s="44"/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5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  <mergeCell ref="C3:C4"/>
    <mergeCell ref="D3:H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1">
      <selection activeCell="A2" sqref="A2:M2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77" t="s">
        <v>32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12.75">
      <c r="A2" s="80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2"/>
    </row>
    <row r="3" spans="1:13" ht="12.75" customHeight="1">
      <c r="A3" s="83" t="s">
        <v>0</v>
      </c>
      <c r="B3" s="85" t="s">
        <v>1</v>
      </c>
      <c r="C3" s="75" t="s">
        <v>2</v>
      </c>
      <c r="D3" s="76"/>
      <c r="E3" s="76"/>
      <c r="F3" s="76"/>
      <c r="G3" s="76"/>
      <c r="H3" s="76"/>
      <c r="I3" s="76"/>
      <c r="J3" s="76"/>
      <c r="K3" s="76"/>
      <c r="L3" s="76"/>
      <c r="M3" s="24"/>
    </row>
    <row r="4" spans="1:13" ht="12.75">
      <c r="A4" s="84"/>
      <c r="B4" s="86"/>
      <c r="C4" s="69">
        <v>43528</v>
      </c>
      <c r="D4" s="70"/>
      <c r="E4" s="69">
        <f>C4+7</f>
        <v>43535</v>
      </c>
      <c r="F4" s="70"/>
      <c r="G4" s="69">
        <f>E4+7</f>
        <v>43542</v>
      </c>
      <c r="H4" s="70"/>
      <c r="I4" s="69">
        <f>G4+7</f>
        <v>43549</v>
      </c>
      <c r="J4" s="70"/>
      <c r="K4" s="69"/>
      <c r="L4" s="70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3" t="s">
        <v>38</v>
      </c>
      <c r="C6" s="26"/>
      <c r="D6" s="26">
        <v>2</v>
      </c>
      <c r="E6" s="26">
        <v>3</v>
      </c>
      <c r="F6" s="26">
        <v>2</v>
      </c>
      <c r="G6" s="29"/>
      <c r="H6" s="29"/>
      <c r="I6" s="26"/>
      <c r="J6" s="26"/>
      <c r="K6" s="26"/>
      <c r="L6" s="26"/>
      <c r="M6" s="29">
        <f>SUM(C6:L6)</f>
        <v>7</v>
      </c>
    </row>
    <row r="7" spans="1:13" ht="12.75">
      <c r="A7" s="29">
        <f>A6+1</f>
        <v>2</v>
      </c>
      <c r="B7" s="34" t="s">
        <v>43</v>
      </c>
      <c r="C7" s="26">
        <v>3</v>
      </c>
      <c r="D7" s="26">
        <v>3</v>
      </c>
      <c r="E7" s="26"/>
      <c r="F7" s="26"/>
      <c r="G7" s="29">
        <v>1</v>
      </c>
      <c r="H7" s="29"/>
      <c r="I7" s="26"/>
      <c r="J7" s="26"/>
      <c r="K7" s="26"/>
      <c r="L7" s="26"/>
      <c r="M7" s="29">
        <f>SUM(C7:L7)</f>
        <v>7</v>
      </c>
    </row>
    <row r="8" spans="1:13" ht="12.75">
      <c r="A8" s="29">
        <f aca="true" t="shared" si="0" ref="A8:A20">A7+1</f>
        <v>3</v>
      </c>
      <c r="B8" s="33" t="s">
        <v>45</v>
      </c>
      <c r="C8" s="26"/>
      <c r="D8" s="26">
        <v>1</v>
      </c>
      <c r="E8" s="26">
        <v>1</v>
      </c>
      <c r="F8" s="26">
        <v>3</v>
      </c>
      <c r="G8" s="29"/>
      <c r="H8" s="29">
        <v>1</v>
      </c>
      <c r="I8" s="26"/>
      <c r="J8" s="26"/>
      <c r="K8" s="26"/>
      <c r="L8" s="26"/>
      <c r="M8" s="29">
        <f>SUM(C8:L8)</f>
        <v>6</v>
      </c>
    </row>
    <row r="9" spans="1:13" ht="12" customHeight="1">
      <c r="A9" s="29">
        <f t="shared" si="0"/>
        <v>4</v>
      </c>
      <c r="B9" s="39" t="s">
        <v>33</v>
      </c>
      <c r="C9" s="26"/>
      <c r="D9" s="26"/>
      <c r="E9" s="26"/>
      <c r="F9" s="26">
        <v>2</v>
      </c>
      <c r="G9" s="29"/>
      <c r="H9" s="29">
        <v>2</v>
      </c>
      <c r="I9" s="26"/>
      <c r="J9" s="26"/>
      <c r="K9" s="26"/>
      <c r="L9" s="26"/>
      <c r="M9" s="29">
        <f>SUM(C9:L9)</f>
        <v>4</v>
      </c>
    </row>
    <row r="10" spans="1:13" ht="12.75">
      <c r="A10" s="29">
        <f t="shared" si="0"/>
        <v>5</v>
      </c>
      <c r="B10" s="34" t="s">
        <v>40</v>
      </c>
      <c r="C10" s="26"/>
      <c r="D10" s="29"/>
      <c r="E10" s="29"/>
      <c r="F10" s="29">
        <v>1</v>
      </c>
      <c r="G10" s="29">
        <v>2</v>
      </c>
      <c r="H10" s="29"/>
      <c r="I10" s="29"/>
      <c r="J10" s="29"/>
      <c r="K10" s="26"/>
      <c r="L10" s="29"/>
      <c r="M10" s="29">
        <f>SUM(C10:L10)</f>
        <v>3</v>
      </c>
    </row>
    <row r="11" spans="1:13" ht="12.75">
      <c r="A11" s="29">
        <f t="shared" si="0"/>
        <v>6</v>
      </c>
      <c r="B11" s="33" t="s">
        <v>62</v>
      </c>
      <c r="C11" s="26"/>
      <c r="D11" s="29"/>
      <c r="E11" s="29"/>
      <c r="F11" s="29"/>
      <c r="G11" s="29">
        <v>3</v>
      </c>
      <c r="H11" s="29"/>
      <c r="I11" s="29"/>
      <c r="J11" s="29"/>
      <c r="K11" s="26"/>
      <c r="L11" s="42"/>
      <c r="M11" s="29">
        <f>SUM(C11:L11)</f>
        <v>3</v>
      </c>
    </row>
    <row r="12" spans="1:13" ht="12.75">
      <c r="A12" s="29">
        <f t="shared" si="0"/>
        <v>7</v>
      </c>
      <c r="B12" s="40" t="s">
        <v>46</v>
      </c>
      <c r="C12" s="26"/>
      <c r="D12" s="26"/>
      <c r="E12" s="26"/>
      <c r="F12" s="26"/>
      <c r="G12" s="29"/>
      <c r="H12" s="29">
        <v>3</v>
      </c>
      <c r="I12" s="26"/>
      <c r="J12" s="26"/>
      <c r="K12" s="26"/>
      <c r="L12" s="26"/>
      <c r="M12" s="29">
        <f>SUM(C12:L12)</f>
        <v>3</v>
      </c>
    </row>
    <row r="13" spans="1:13" ht="12.75">
      <c r="A13" s="29">
        <f t="shared" si="0"/>
        <v>8</v>
      </c>
      <c r="B13" s="33" t="s">
        <v>42</v>
      </c>
      <c r="C13" s="29">
        <v>2</v>
      </c>
      <c r="D13" s="29"/>
      <c r="E13" s="29"/>
      <c r="F13" s="29"/>
      <c r="G13" s="29"/>
      <c r="H13" s="29"/>
      <c r="I13" s="29"/>
      <c r="J13" s="29"/>
      <c r="K13" s="29"/>
      <c r="L13" s="3"/>
      <c r="M13" s="29">
        <f>SUM(C13:L13)</f>
        <v>2</v>
      </c>
    </row>
    <row r="14" spans="1:13" ht="12.75">
      <c r="A14" s="29">
        <f t="shared" si="0"/>
        <v>9</v>
      </c>
      <c r="B14" s="34" t="s">
        <v>52</v>
      </c>
      <c r="C14" s="26"/>
      <c r="D14" s="29"/>
      <c r="E14" s="29">
        <v>2</v>
      </c>
      <c r="F14" s="29"/>
      <c r="G14" s="29"/>
      <c r="H14" s="29"/>
      <c r="I14" s="29"/>
      <c r="J14" s="29"/>
      <c r="K14" s="26"/>
      <c r="L14" s="29"/>
      <c r="M14" s="29">
        <f>SUM(C14:L14)</f>
        <v>2</v>
      </c>
    </row>
    <row r="15" spans="1:13" ht="12.75">
      <c r="A15" s="29">
        <f t="shared" si="0"/>
        <v>10</v>
      </c>
      <c r="B15" s="34" t="s">
        <v>56</v>
      </c>
      <c r="C15" s="26"/>
      <c r="D15" s="29"/>
      <c r="E15" s="29"/>
      <c r="F15" s="29">
        <v>2</v>
      </c>
      <c r="G15" s="29"/>
      <c r="H15" s="29"/>
      <c r="I15" s="29"/>
      <c r="J15" s="29"/>
      <c r="K15" s="26"/>
      <c r="L15" s="29"/>
      <c r="M15" s="29">
        <f>SUM(C15:L15)</f>
        <v>2</v>
      </c>
    </row>
    <row r="16" spans="1:13" ht="12.75">
      <c r="A16" s="29">
        <f t="shared" si="0"/>
        <v>11</v>
      </c>
      <c r="B16" s="34" t="s">
        <v>31</v>
      </c>
      <c r="C16" s="29">
        <v>1</v>
      </c>
      <c r="D16" s="29"/>
      <c r="E16" s="29"/>
      <c r="F16" s="29"/>
      <c r="G16" s="29"/>
      <c r="H16" s="29"/>
      <c r="I16" s="29"/>
      <c r="J16" s="29"/>
      <c r="K16" s="29"/>
      <c r="L16" s="29"/>
      <c r="M16" s="29">
        <f>SUM(C16:L16)</f>
        <v>1</v>
      </c>
    </row>
    <row r="17" spans="1:13" ht="12.75">
      <c r="A17" s="29">
        <f t="shared" si="0"/>
        <v>12</v>
      </c>
      <c r="B17" s="33"/>
      <c r="C17" s="26"/>
      <c r="D17" s="26"/>
      <c r="E17" s="26"/>
      <c r="F17" s="26"/>
      <c r="G17" s="29"/>
      <c r="H17" s="29"/>
      <c r="I17" s="26"/>
      <c r="J17" s="26"/>
      <c r="K17" s="26"/>
      <c r="L17" s="26"/>
      <c r="M17" s="29"/>
    </row>
    <row r="18" spans="1:13" ht="12.75">
      <c r="A18" s="29">
        <f t="shared" si="0"/>
        <v>13</v>
      </c>
      <c r="B18" s="34"/>
      <c r="C18" s="26"/>
      <c r="D18" s="26"/>
      <c r="E18" s="26"/>
      <c r="F18" s="26"/>
      <c r="G18" s="29"/>
      <c r="H18" s="29"/>
      <c r="I18" s="26"/>
      <c r="J18" s="26"/>
      <c r="K18" s="26"/>
      <c r="L18" s="26"/>
      <c r="M18" s="29"/>
    </row>
    <row r="19" spans="1:13" ht="12.75">
      <c r="A19" s="29">
        <f t="shared" si="0"/>
        <v>14</v>
      </c>
      <c r="B19" s="41"/>
      <c r="C19" s="26"/>
      <c r="D19" s="26"/>
      <c r="E19" s="26"/>
      <c r="F19" s="26"/>
      <c r="G19" s="29"/>
      <c r="H19" s="29"/>
      <c r="I19" s="26"/>
      <c r="J19" s="26"/>
      <c r="K19" s="26"/>
      <c r="L19" s="26"/>
      <c r="M19" s="29"/>
    </row>
    <row r="20" spans="1:13" ht="11.25" customHeight="1">
      <c r="A20" s="29">
        <f t="shared" si="0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</row>
    <row r="21" spans="1:13" ht="12.75" customHeight="1">
      <c r="A21" s="71" t="s">
        <v>23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</row>
    <row r="22" spans="1:13" ht="12.75" customHeight="1">
      <c r="A22" s="73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</row>
    <row r="28" ht="12.75">
      <c r="D28" t="s">
        <v>39</v>
      </c>
    </row>
  </sheetData>
  <mergeCells count="11">
    <mergeCell ref="A1:M1"/>
    <mergeCell ref="A2:M2"/>
    <mergeCell ref="G4:H4"/>
    <mergeCell ref="I4:J4"/>
    <mergeCell ref="K4:L4"/>
    <mergeCell ref="A3:A4"/>
    <mergeCell ref="B3:B4"/>
    <mergeCell ref="C4:D4"/>
    <mergeCell ref="E4:F4"/>
    <mergeCell ref="A21:M22"/>
    <mergeCell ref="C3:L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="70" zoomScaleNormal="70" workbookViewId="0" topLeftCell="A35">
      <selection activeCell="I56" sqref="I56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</cols>
  <sheetData>
    <row r="1" spans="1:6" ht="12.75">
      <c r="A1" s="81" t="s">
        <v>28</v>
      </c>
      <c r="B1" s="81"/>
      <c r="C1" s="81"/>
      <c r="D1" s="81"/>
      <c r="E1" s="81"/>
      <c r="F1" s="81"/>
    </row>
    <row r="2" spans="1:6" ht="12.75">
      <c r="A2" s="102">
        <v>43437</v>
      </c>
      <c r="B2" s="103"/>
      <c r="C2" s="103"/>
      <c r="D2" s="102">
        <v>43437</v>
      </c>
      <c r="E2" s="103"/>
      <c r="F2" s="103"/>
    </row>
    <row r="3" spans="1:6" ht="12.75">
      <c r="A3" s="103" t="s">
        <v>19</v>
      </c>
      <c r="B3" s="103"/>
      <c r="C3" s="103"/>
      <c r="D3" s="103" t="s">
        <v>20</v>
      </c>
      <c r="E3" s="103"/>
      <c r="F3" s="103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43</v>
      </c>
      <c r="B5" s="4">
        <v>28</v>
      </c>
      <c r="C5" s="34">
        <f aca="true" t="shared" si="0" ref="C5:C14">ABS(28-B5)</f>
        <v>0</v>
      </c>
      <c r="D5" s="34" t="s">
        <v>43</v>
      </c>
      <c r="E5" s="34">
        <v>6</v>
      </c>
      <c r="F5" s="34">
        <f aca="true" t="shared" si="1" ref="F5:F14">ABS(4-E5)</f>
        <v>2</v>
      </c>
    </row>
    <row r="6" spans="1:6" ht="12.75">
      <c r="A6" s="33" t="s">
        <v>42</v>
      </c>
      <c r="B6" s="4">
        <v>30</v>
      </c>
      <c r="C6" s="34">
        <f t="shared" si="0"/>
        <v>2</v>
      </c>
      <c r="D6" s="33" t="s">
        <v>38</v>
      </c>
      <c r="E6" s="33">
        <v>10</v>
      </c>
      <c r="F6" s="34">
        <f t="shared" si="1"/>
        <v>6</v>
      </c>
    </row>
    <row r="7" spans="1:6" ht="12.75">
      <c r="A7" s="34" t="s">
        <v>31</v>
      </c>
      <c r="B7" s="4">
        <v>33</v>
      </c>
      <c r="C7" s="34">
        <f t="shared" si="0"/>
        <v>5</v>
      </c>
      <c r="D7" s="33" t="s">
        <v>45</v>
      </c>
      <c r="E7" s="34">
        <v>12</v>
      </c>
      <c r="F7" s="34">
        <f t="shared" si="1"/>
        <v>8</v>
      </c>
    </row>
    <row r="8" spans="1:6" ht="12.75">
      <c r="A8" s="34" t="s">
        <v>33</v>
      </c>
      <c r="B8" s="4">
        <v>34</v>
      </c>
      <c r="C8" s="34">
        <f t="shared" si="0"/>
        <v>6</v>
      </c>
      <c r="D8" s="34" t="s">
        <v>41</v>
      </c>
      <c r="E8" s="34">
        <v>20</v>
      </c>
      <c r="F8" s="34">
        <f t="shared" si="1"/>
        <v>16</v>
      </c>
    </row>
    <row r="9" spans="1:6" ht="12.75">
      <c r="A9" s="33" t="s">
        <v>38</v>
      </c>
      <c r="B9" s="4">
        <v>21</v>
      </c>
      <c r="C9" s="34">
        <f t="shared" si="0"/>
        <v>7</v>
      </c>
      <c r="D9" s="34" t="s">
        <v>33</v>
      </c>
      <c r="E9" s="34">
        <v>26</v>
      </c>
      <c r="F9" s="34">
        <f t="shared" si="1"/>
        <v>22</v>
      </c>
    </row>
    <row r="10" spans="1:6" ht="13.5" customHeight="1">
      <c r="A10" s="34" t="s">
        <v>41</v>
      </c>
      <c r="B10" s="4">
        <v>20</v>
      </c>
      <c r="C10" s="34">
        <f t="shared" si="0"/>
        <v>8</v>
      </c>
      <c r="D10" s="33" t="s">
        <v>46</v>
      </c>
      <c r="E10" s="34">
        <v>28</v>
      </c>
      <c r="F10" s="34">
        <f t="shared" si="1"/>
        <v>24</v>
      </c>
    </row>
    <row r="11" spans="1:6" ht="12.75" customHeight="1">
      <c r="A11" s="33" t="s">
        <v>45</v>
      </c>
      <c r="B11" s="4">
        <v>38</v>
      </c>
      <c r="C11" s="34">
        <f t="shared" si="0"/>
        <v>10</v>
      </c>
      <c r="D11" s="34" t="s">
        <v>44</v>
      </c>
      <c r="E11" s="34">
        <v>30</v>
      </c>
      <c r="F11" s="34">
        <f t="shared" si="1"/>
        <v>26</v>
      </c>
    </row>
    <row r="12" spans="1:6" ht="12.75" customHeight="1">
      <c r="A12" s="34" t="s">
        <v>40</v>
      </c>
      <c r="B12" s="4">
        <v>48</v>
      </c>
      <c r="C12" s="34">
        <f t="shared" si="0"/>
        <v>20</v>
      </c>
      <c r="D12" s="34" t="s">
        <v>40</v>
      </c>
      <c r="E12" s="34">
        <v>32</v>
      </c>
      <c r="F12" s="34">
        <f t="shared" si="1"/>
        <v>28</v>
      </c>
    </row>
    <row r="13" spans="1:6" ht="12.75" customHeight="1">
      <c r="A13" s="34" t="s">
        <v>44</v>
      </c>
      <c r="B13" s="4">
        <v>65</v>
      </c>
      <c r="C13" s="34">
        <f t="shared" si="0"/>
        <v>37</v>
      </c>
      <c r="D13" s="34" t="s">
        <v>31</v>
      </c>
      <c r="E13" s="34">
        <v>33</v>
      </c>
      <c r="F13" s="34">
        <f t="shared" si="1"/>
        <v>29</v>
      </c>
    </row>
    <row r="14" spans="1:6" ht="12.75" customHeight="1">
      <c r="A14" s="33" t="s">
        <v>46</v>
      </c>
      <c r="B14" s="4">
        <v>72</v>
      </c>
      <c r="C14" s="34">
        <f t="shared" si="0"/>
        <v>44</v>
      </c>
      <c r="D14" s="33" t="s">
        <v>42</v>
      </c>
      <c r="E14" s="34">
        <v>40</v>
      </c>
      <c r="F14" s="34">
        <f t="shared" si="1"/>
        <v>36</v>
      </c>
    </row>
    <row r="15" spans="1:6" ht="12.75" customHeight="1">
      <c r="A15" s="39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87" t="s">
        <v>27</v>
      </c>
      <c r="B22" s="88"/>
      <c r="C22" s="88"/>
      <c r="D22" s="88"/>
      <c r="E22" s="88"/>
      <c r="F22" s="89"/>
    </row>
    <row r="23" spans="1:6" ht="12.75">
      <c r="A23" s="90" t="s">
        <v>29</v>
      </c>
      <c r="B23" s="91"/>
      <c r="C23" s="92"/>
      <c r="D23" s="90" t="s">
        <v>30</v>
      </c>
      <c r="E23" s="91"/>
      <c r="F23" s="92"/>
    </row>
    <row r="24" spans="1:6" ht="12.75">
      <c r="A24" s="93"/>
      <c r="B24" s="94"/>
      <c r="C24" s="95"/>
      <c r="D24" s="93"/>
      <c r="E24" s="94"/>
      <c r="F24" s="95"/>
    </row>
    <row r="25" spans="1:6" ht="12.75">
      <c r="A25" s="90" t="s">
        <v>49</v>
      </c>
      <c r="B25" s="91"/>
      <c r="C25" s="92"/>
      <c r="D25" s="96" t="s">
        <v>48</v>
      </c>
      <c r="E25" s="97"/>
      <c r="F25" s="98"/>
    </row>
    <row r="26" spans="1:6" ht="25.5" customHeight="1">
      <c r="A26" s="93"/>
      <c r="B26" s="94"/>
      <c r="C26" s="95"/>
      <c r="D26" s="99"/>
      <c r="E26" s="100"/>
      <c r="F26" s="101"/>
    </row>
    <row r="27" spans="1:6" ht="12.75">
      <c r="A27" s="81" t="s">
        <v>28</v>
      </c>
      <c r="B27" s="81"/>
      <c r="C27" s="81"/>
      <c r="D27" s="81"/>
      <c r="E27" s="81"/>
      <c r="F27" s="81"/>
    </row>
    <row r="28" spans="1:6" ht="12.75">
      <c r="A28" s="102">
        <v>43437</v>
      </c>
      <c r="B28" s="103"/>
      <c r="C28" s="103"/>
      <c r="D28" s="102">
        <v>43437</v>
      </c>
      <c r="E28" s="103"/>
      <c r="F28" s="103"/>
    </row>
    <row r="29" spans="1:6" ht="12.75">
      <c r="A29" s="103" t="s">
        <v>19</v>
      </c>
      <c r="B29" s="103"/>
      <c r="C29" s="103"/>
      <c r="D29" s="103" t="s">
        <v>20</v>
      </c>
      <c r="E29" s="103"/>
      <c r="F29" s="103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3" t="s">
        <v>38</v>
      </c>
      <c r="B31" s="4">
        <v>9.8</v>
      </c>
      <c r="C31" s="34">
        <f aca="true" t="shared" si="2" ref="C31:C40">ABS(12.5-B31)</f>
        <v>2.6999999999999993</v>
      </c>
      <c r="D31" s="34" t="s">
        <v>53</v>
      </c>
      <c r="E31" s="34">
        <v>17</v>
      </c>
      <c r="F31" s="34">
        <f aca="true" t="shared" si="3" ref="F31:F40">ABS(13-E31)</f>
        <v>4</v>
      </c>
    </row>
    <row r="32" spans="1:6" ht="12.75">
      <c r="A32" s="33" t="s">
        <v>52</v>
      </c>
      <c r="B32" s="4">
        <v>8.6</v>
      </c>
      <c r="C32" s="34">
        <f t="shared" si="2"/>
        <v>3.9000000000000004</v>
      </c>
      <c r="D32" s="34" t="s">
        <v>51</v>
      </c>
      <c r="E32" s="34">
        <v>8</v>
      </c>
      <c r="F32" s="34">
        <f t="shared" si="3"/>
        <v>5</v>
      </c>
    </row>
    <row r="33" spans="1:6" ht="12.75">
      <c r="A33" s="34" t="s">
        <v>53</v>
      </c>
      <c r="B33" s="4">
        <v>7.5</v>
      </c>
      <c r="C33" s="34">
        <f t="shared" si="2"/>
        <v>5</v>
      </c>
      <c r="D33" s="33" t="s">
        <v>38</v>
      </c>
      <c r="E33" s="34">
        <v>8</v>
      </c>
      <c r="F33" s="34">
        <f t="shared" si="3"/>
        <v>5</v>
      </c>
    </row>
    <row r="34" spans="1:6" ht="12.75">
      <c r="A34" s="33" t="s">
        <v>55</v>
      </c>
      <c r="B34" s="4">
        <v>5</v>
      </c>
      <c r="C34" s="34">
        <f t="shared" si="2"/>
        <v>7.5</v>
      </c>
      <c r="D34" s="34" t="s">
        <v>33</v>
      </c>
      <c r="E34" s="34">
        <v>18</v>
      </c>
      <c r="F34" s="34">
        <f t="shared" si="3"/>
        <v>5</v>
      </c>
    </row>
    <row r="35" spans="1:6" ht="12.75">
      <c r="A35" s="34" t="s">
        <v>43</v>
      </c>
      <c r="B35" s="4">
        <v>4.6</v>
      </c>
      <c r="C35" s="34">
        <f t="shared" si="2"/>
        <v>7.9</v>
      </c>
      <c r="D35" s="34" t="s">
        <v>40</v>
      </c>
      <c r="E35" s="34">
        <v>20</v>
      </c>
      <c r="F35" s="34">
        <f t="shared" si="3"/>
        <v>7</v>
      </c>
    </row>
    <row r="36" spans="1:6" ht="12.75">
      <c r="A36" s="34" t="s">
        <v>31</v>
      </c>
      <c r="B36" s="4">
        <v>3.4</v>
      </c>
      <c r="C36" s="34">
        <f t="shared" si="2"/>
        <v>9.1</v>
      </c>
      <c r="D36" s="33" t="s">
        <v>52</v>
      </c>
      <c r="E36" s="33">
        <v>4.2</v>
      </c>
      <c r="F36" s="34">
        <f t="shared" si="3"/>
        <v>8.8</v>
      </c>
    </row>
    <row r="37" spans="1:6" ht="12.75">
      <c r="A37" s="34" t="s">
        <v>40</v>
      </c>
      <c r="B37" s="4">
        <v>3.4</v>
      </c>
      <c r="C37" s="34">
        <f t="shared" si="2"/>
        <v>9.1</v>
      </c>
      <c r="D37" s="34" t="s">
        <v>31</v>
      </c>
      <c r="E37" s="34">
        <v>32</v>
      </c>
      <c r="F37" s="34">
        <f t="shared" si="3"/>
        <v>19</v>
      </c>
    </row>
    <row r="38" spans="1:6" ht="12.75">
      <c r="A38" s="34" t="s">
        <v>33</v>
      </c>
      <c r="B38" s="4">
        <v>1.9</v>
      </c>
      <c r="C38" s="34">
        <f t="shared" si="2"/>
        <v>10.6</v>
      </c>
      <c r="D38" s="33" t="s">
        <v>54</v>
      </c>
      <c r="E38" s="34">
        <v>35</v>
      </c>
      <c r="F38" s="34">
        <f t="shared" si="3"/>
        <v>22</v>
      </c>
    </row>
    <row r="39" spans="1:6" ht="12.75">
      <c r="A39" s="33" t="s">
        <v>54</v>
      </c>
      <c r="B39" s="4">
        <v>0</v>
      </c>
      <c r="C39" s="34">
        <f t="shared" si="2"/>
        <v>12.5</v>
      </c>
      <c r="D39" s="34" t="s">
        <v>43</v>
      </c>
      <c r="E39" s="34">
        <v>37</v>
      </c>
      <c r="F39" s="34">
        <f t="shared" si="3"/>
        <v>24</v>
      </c>
    </row>
    <row r="40" spans="1:6" ht="12.75">
      <c r="A40" s="34" t="s">
        <v>51</v>
      </c>
      <c r="B40" s="4">
        <v>37</v>
      </c>
      <c r="C40" s="34">
        <f t="shared" si="2"/>
        <v>24.5</v>
      </c>
      <c r="D40" s="33" t="s">
        <v>55</v>
      </c>
      <c r="E40" s="34">
        <v>40</v>
      </c>
      <c r="F40" s="34">
        <f t="shared" si="3"/>
        <v>27</v>
      </c>
    </row>
    <row r="41" spans="1:6" ht="12.75">
      <c r="A41" s="39"/>
      <c r="B41" s="4"/>
      <c r="C41" s="34"/>
      <c r="D41" s="33"/>
      <c r="E41" s="33"/>
      <c r="F41" s="34"/>
    </row>
    <row r="42" spans="1:6" ht="12.75">
      <c r="A42" s="34"/>
      <c r="B42" s="4"/>
      <c r="C42" s="34"/>
      <c r="D42" s="33"/>
      <c r="E42" s="34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87" t="s">
        <v>27</v>
      </c>
      <c r="B48" s="88"/>
      <c r="C48" s="88"/>
      <c r="D48" s="88"/>
      <c r="E48" s="88"/>
      <c r="F48" s="89"/>
    </row>
    <row r="49" spans="1:6" ht="12.75">
      <c r="A49" s="90" t="s">
        <v>29</v>
      </c>
      <c r="B49" s="91"/>
      <c r="C49" s="92"/>
      <c r="D49" s="90" t="s">
        <v>30</v>
      </c>
      <c r="E49" s="91"/>
      <c r="F49" s="92"/>
    </row>
    <row r="50" spans="1:6" ht="12.75">
      <c r="A50" s="93"/>
      <c r="B50" s="94"/>
      <c r="C50" s="95"/>
      <c r="D50" s="93"/>
      <c r="E50" s="94"/>
      <c r="F50" s="95"/>
    </row>
    <row r="51" spans="1:6" ht="12.75">
      <c r="A51" s="90" t="s">
        <v>57</v>
      </c>
      <c r="B51" s="91"/>
      <c r="C51" s="92"/>
      <c r="D51" s="96" t="s">
        <v>58</v>
      </c>
      <c r="E51" s="97"/>
      <c r="F51" s="98"/>
    </row>
    <row r="52" spans="1:6" ht="12.75">
      <c r="A52" s="93"/>
      <c r="B52" s="94"/>
      <c r="C52" s="95"/>
      <c r="D52" s="99"/>
      <c r="E52" s="100"/>
      <c r="F52" s="101"/>
    </row>
    <row r="53" spans="1:6" ht="12.75">
      <c r="A53" s="81" t="s">
        <v>28</v>
      </c>
      <c r="B53" s="81"/>
      <c r="C53" s="81"/>
      <c r="D53" s="81"/>
      <c r="E53" s="81"/>
      <c r="F53" s="81"/>
    </row>
    <row r="54" spans="1:6" ht="12.75">
      <c r="A54" s="102">
        <v>43437</v>
      </c>
      <c r="B54" s="103"/>
      <c r="C54" s="103"/>
      <c r="D54" s="102">
        <v>43437</v>
      </c>
      <c r="E54" s="103"/>
      <c r="F54" s="103"/>
    </row>
    <row r="55" spans="1:6" ht="12.75">
      <c r="A55" s="103" t="s">
        <v>19</v>
      </c>
      <c r="B55" s="103"/>
      <c r="C55" s="103"/>
      <c r="D55" s="103" t="s">
        <v>20</v>
      </c>
      <c r="E55" s="103"/>
      <c r="F55" s="103"/>
    </row>
    <row r="56" spans="1:6" ht="12.75">
      <c r="A56" s="3" t="s">
        <v>1</v>
      </c>
      <c r="B56" s="3" t="s">
        <v>25</v>
      </c>
      <c r="C56" s="3" t="s">
        <v>26</v>
      </c>
      <c r="D56" s="3" t="s">
        <v>1</v>
      </c>
      <c r="E56" s="3" t="s">
        <v>25</v>
      </c>
      <c r="F56" s="3" t="s">
        <v>26</v>
      </c>
    </row>
    <row r="57" spans="1:6" ht="12.75">
      <c r="A57" s="33" t="s">
        <v>62</v>
      </c>
      <c r="B57" s="4">
        <v>347</v>
      </c>
      <c r="C57" s="34">
        <f>ABS(355-B57)</f>
        <v>8</v>
      </c>
      <c r="D57" s="33" t="s">
        <v>46</v>
      </c>
      <c r="E57" s="34">
        <v>7.8</v>
      </c>
      <c r="F57" s="34">
        <f>ABS(8.5-E57)</f>
        <v>0.7000000000000002</v>
      </c>
    </row>
    <row r="58" spans="1:6" ht="12.75">
      <c r="A58" s="34" t="s">
        <v>40</v>
      </c>
      <c r="B58" s="4">
        <v>364</v>
      </c>
      <c r="C58" s="34">
        <f>ABS(355-B58)</f>
        <v>9</v>
      </c>
      <c r="D58" s="34" t="s">
        <v>33</v>
      </c>
      <c r="E58" s="34">
        <v>9.7</v>
      </c>
      <c r="F58" s="34">
        <f>ABS(8.5-E58)</f>
        <v>1.1999999999999993</v>
      </c>
    </row>
    <row r="59" spans="1:6" ht="12.75">
      <c r="A59" s="34" t="s">
        <v>43</v>
      </c>
      <c r="B59" s="4">
        <v>311</v>
      </c>
      <c r="C59" s="34">
        <f>ABS(355-B59)</f>
        <v>44</v>
      </c>
      <c r="D59" s="33" t="s">
        <v>60</v>
      </c>
      <c r="E59" s="34">
        <v>6.3</v>
      </c>
      <c r="F59" s="34">
        <f>ABS(8.5-E59)</f>
        <v>2.2</v>
      </c>
    </row>
    <row r="60" spans="1:6" ht="12.75">
      <c r="A60" s="33" t="s">
        <v>46</v>
      </c>
      <c r="B60" s="4">
        <v>418</v>
      </c>
      <c r="C60" s="34">
        <f>ABS(355-B60)</f>
        <v>63</v>
      </c>
      <c r="D60" s="34" t="s">
        <v>31</v>
      </c>
      <c r="E60" s="33">
        <v>4.8</v>
      </c>
      <c r="F60" s="34">
        <f>ABS(8.5-E60)</f>
        <v>3.7</v>
      </c>
    </row>
    <row r="61" spans="1:6" ht="12.75">
      <c r="A61" s="33" t="s">
        <v>63</v>
      </c>
      <c r="B61" s="4">
        <v>436</v>
      </c>
      <c r="C61" s="34">
        <f>ABS(355-B61)</f>
        <v>81</v>
      </c>
      <c r="D61" s="34" t="s">
        <v>61</v>
      </c>
      <c r="E61" s="34">
        <v>20.2</v>
      </c>
      <c r="F61" s="34">
        <f>ABS(8.5-E61)</f>
        <v>11.7</v>
      </c>
    </row>
    <row r="62" spans="1:6" ht="12.75">
      <c r="A62" s="33" t="s">
        <v>60</v>
      </c>
      <c r="B62" s="4">
        <v>439</v>
      </c>
      <c r="C62" s="34">
        <f>ABS(355-B62)</f>
        <v>84</v>
      </c>
      <c r="D62" s="34" t="s">
        <v>43</v>
      </c>
      <c r="E62" s="34">
        <v>27.6</v>
      </c>
      <c r="F62" s="34">
        <f>ABS(8.5-E62)</f>
        <v>19.1</v>
      </c>
    </row>
    <row r="63" spans="1:6" ht="12.75">
      <c r="A63" s="34" t="s">
        <v>33</v>
      </c>
      <c r="B63" s="4">
        <v>446</v>
      </c>
      <c r="C63" s="34">
        <f>ABS(355-B63)</f>
        <v>91</v>
      </c>
      <c r="D63" s="34" t="s">
        <v>40</v>
      </c>
      <c r="E63" s="34">
        <v>28.3</v>
      </c>
      <c r="F63" s="34">
        <f>ABS(8.5-E63)</f>
        <v>19.8</v>
      </c>
    </row>
    <row r="64" spans="1:6" ht="12.75">
      <c r="A64" s="34" t="s">
        <v>31</v>
      </c>
      <c r="B64" s="4">
        <v>513</v>
      </c>
      <c r="C64" s="34">
        <f>ABS(355-B64)</f>
        <v>158</v>
      </c>
      <c r="D64" s="33" t="s">
        <v>62</v>
      </c>
      <c r="E64" s="34">
        <v>38.3</v>
      </c>
      <c r="F64" s="34">
        <f>ABS(8.5-E64)</f>
        <v>29.799999999999997</v>
      </c>
    </row>
    <row r="65" spans="1:6" ht="12.75">
      <c r="A65" s="34" t="s">
        <v>61</v>
      </c>
      <c r="B65" s="4">
        <v>0</v>
      </c>
      <c r="C65" s="34">
        <f>ABS(355-B65)</f>
        <v>355</v>
      </c>
      <c r="D65" s="33" t="s">
        <v>63</v>
      </c>
      <c r="E65" s="34">
        <v>82.5</v>
      </c>
      <c r="F65" s="34">
        <f>ABS(8.5-E65)</f>
        <v>74</v>
      </c>
    </row>
    <row r="66" spans="1:6" ht="12.75">
      <c r="A66" s="34"/>
      <c r="B66" s="4"/>
      <c r="C66" s="34"/>
      <c r="D66" s="33"/>
      <c r="E66" s="34"/>
      <c r="F66" s="34"/>
    </row>
    <row r="67" spans="1:6" ht="12.75">
      <c r="A67" s="39"/>
      <c r="B67" s="4"/>
      <c r="C67" s="34"/>
      <c r="D67" s="33"/>
      <c r="E67" s="33"/>
      <c r="F67" s="34"/>
    </row>
    <row r="68" spans="1:6" ht="12.75">
      <c r="A68" s="34"/>
      <c r="B68" s="4"/>
      <c r="C68" s="34"/>
      <c r="D68" s="33"/>
      <c r="E68" s="34"/>
      <c r="F68" s="34"/>
    </row>
    <row r="69" spans="1:6" ht="12.75">
      <c r="A69" s="33"/>
      <c r="B69" s="26"/>
      <c r="C69" s="34"/>
      <c r="D69" s="34"/>
      <c r="E69" s="34"/>
      <c r="F69" s="34"/>
    </row>
    <row r="70" spans="1:6" ht="12.75">
      <c r="A70" s="33"/>
      <c r="B70" s="4"/>
      <c r="C70" s="34"/>
      <c r="D70" s="34"/>
      <c r="E70" s="34"/>
      <c r="F70" s="34"/>
    </row>
    <row r="71" spans="1:6" ht="12.75">
      <c r="A71" s="33"/>
      <c r="B71" s="33"/>
      <c r="C71" s="34"/>
      <c r="D71" s="33"/>
      <c r="E71" s="34"/>
      <c r="F71" s="34"/>
    </row>
    <row r="72" spans="1:6" ht="12.75">
      <c r="A72" s="33"/>
      <c r="B72" s="33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87" t="s">
        <v>27</v>
      </c>
      <c r="B74" s="88"/>
      <c r="C74" s="88"/>
      <c r="D74" s="88"/>
      <c r="E74" s="88"/>
      <c r="F74" s="89"/>
    </row>
    <row r="75" spans="1:6" ht="12.75">
      <c r="A75" s="90" t="s">
        <v>29</v>
      </c>
      <c r="B75" s="91"/>
      <c r="C75" s="92"/>
      <c r="D75" s="90" t="s">
        <v>30</v>
      </c>
      <c r="E75" s="91"/>
      <c r="F75" s="92"/>
    </row>
    <row r="76" spans="1:6" ht="12.75">
      <c r="A76" s="93"/>
      <c r="B76" s="94"/>
      <c r="C76" s="95"/>
      <c r="D76" s="93"/>
      <c r="E76" s="94"/>
      <c r="F76" s="95"/>
    </row>
    <row r="77" spans="1:6" ht="12.75">
      <c r="A77" s="90" t="s">
        <v>65</v>
      </c>
      <c r="B77" s="91"/>
      <c r="C77" s="92"/>
      <c r="D77" s="96" t="s">
        <v>64</v>
      </c>
      <c r="E77" s="97"/>
      <c r="F77" s="98"/>
    </row>
    <row r="78" spans="1:6" ht="12.75">
      <c r="A78" s="93"/>
      <c r="B78" s="94"/>
      <c r="C78" s="95"/>
      <c r="D78" s="99"/>
      <c r="E78" s="100"/>
      <c r="F78" s="101"/>
    </row>
  </sheetData>
  <mergeCells count="30">
    <mergeCell ref="A74:F74"/>
    <mergeCell ref="A75:C76"/>
    <mergeCell ref="D75:F76"/>
    <mergeCell ref="A77:C78"/>
    <mergeCell ref="D77:F78"/>
    <mergeCell ref="A53:F53"/>
    <mergeCell ref="A54:C54"/>
    <mergeCell ref="D54:F54"/>
    <mergeCell ref="A55:C55"/>
    <mergeCell ref="D55:F55"/>
    <mergeCell ref="A1:F1"/>
    <mergeCell ref="A2:C2"/>
    <mergeCell ref="A3:C3"/>
    <mergeCell ref="D2:F2"/>
    <mergeCell ref="A25:C26"/>
    <mergeCell ref="D25:F26"/>
    <mergeCell ref="D3:F3"/>
    <mergeCell ref="A22:F22"/>
    <mergeCell ref="A23:C24"/>
    <mergeCell ref="D23:F24"/>
    <mergeCell ref="A27:F27"/>
    <mergeCell ref="A28:C28"/>
    <mergeCell ref="D28:F28"/>
    <mergeCell ref="A29:C29"/>
    <mergeCell ref="D29:F29"/>
    <mergeCell ref="A48:F48"/>
    <mergeCell ref="A49:C50"/>
    <mergeCell ref="D49:F50"/>
    <mergeCell ref="A51:C52"/>
    <mergeCell ref="D51:F5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2019-03-18T21:24:08Z</dcterms:modified>
  <cp:category/>
  <cp:version/>
  <cp:contentType/>
  <cp:contentStatus/>
</cp:coreProperties>
</file>