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<sst xmlns="http://schemas.openxmlformats.org/spreadsheetml/2006/main" count="255" uniqueCount="85">
  <si>
    <t>League Position</t>
  </si>
  <si>
    <t>Team Name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</si>
  <si>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</si>
  <si>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</si>
  <si>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</si>
  <si>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</si>
  <si>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</si>
  <si>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</si>
  <si>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</si>
  <si>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</si>
  <si>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</si>
  <si>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</si>
  <si>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</si>
  <si>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</si>
  <si>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</si>
  <si>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</si>
  <si>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</si>
  <si>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</si>
  <si>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</si>
  <si>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</si>
  <si>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</si>
  <si>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</si>
  <si>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</si>
  <si>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</si>
  <si>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</si>
  <si>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</si>
  <si>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</si>
  <si>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</si>
  <si>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</si>
  <si>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</si>
  <si>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</si>
  <si>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Rutland &amp; Derby - Leicester City Centre - Monday Night League Cup</t>
  </si>
  <si>
    <t>THE ALLSORTS</t>
  </si>
  <si>
    <t>MUSIC INTROS</t>
  </si>
  <si>
    <t>GENERAL KNOWLEDGE</t>
  </si>
  <si>
    <t>F&amp;D S&amp;L TV&amp;FIL,M</t>
  </si>
  <si>
    <t>S&amp;N H&amp;G A&amp;L</t>
  </si>
  <si>
    <t>+</t>
  </si>
  <si>
    <t>SENECTUS</t>
  </si>
  <si>
    <t>TV SHOWS &amp; FILMS</t>
  </si>
  <si>
    <t>FLORENCE NIGHTENGALES</t>
  </si>
  <si>
    <t>PICK AND MIX</t>
  </si>
  <si>
    <t xml:space="preserve">TEAM BOSLEY </t>
  </si>
  <si>
    <t>PSW</t>
  </si>
  <si>
    <t>SETH THE RECORD STRAIGHT</t>
  </si>
  <si>
    <t>THE MURDER DUCKS</t>
  </si>
  <si>
    <t>THE VIRGINS</t>
  </si>
  <si>
    <t>WERE NOT BRITS</t>
  </si>
  <si>
    <t>The Rutland &amp; Derby - Monday Night Quiz - Quiz League #70</t>
  </si>
  <si>
    <r>
      <t>SETH THE RECORD STRAIGHT</t>
    </r>
    <r>
      <rPr>
        <sz val="10"/>
        <rFont val="Arial"/>
        <family val="0"/>
      </rPr>
      <t xml:space="preserve"> AND ALLSORTS 13</t>
    </r>
  </si>
  <si>
    <t>PSWS 4</t>
  </si>
  <si>
    <t>ACCESS ALL AREAS</t>
  </si>
  <si>
    <t>IM NOTMAKING TEA</t>
  </si>
  <si>
    <t>LOVE ME FOR A SETH</t>
  </si>
  <si>
    <t>CARLIES ANGELS</t>
  </si>
  <si>
    <t>ACCESS ALL AREAS 5</t>
  </si>
  <si>
    <t>ALL SORTS 14</t>
  </si>
  <si>
    <t>PSWS</t>
  </si>
  <si>
    <t>Week Number: #2</t>
  </si>
  <si>
    <t>CHARLIES ANGELS</t>
  </si>
  <si>
    <t>IM NOT MAKING TEA</t>
  </si>
  <si>
    <t>LYRICS</t>
  </si>
  <si>
    <t>DREAM TEAM</t>
  </si>
  <si>
    <t>DM UNICORNS</t>
  </si>
  <si>
    <t>SETH SELLS SEA SHELLS</t>
  </si>
  <si>
    <t>NO NAME</t>
  </si>
  <si>
    <t>TECHNOLOGY TWITS</t>
  </si>
  <si>
    <t>TICKETY BOO</t>
  </si>
  <si>
    <t>TEAM BOSLEY</t>
  </si>
  <si>
    <t>DMUNICORNS 5</t>
  </si>
  <si>
    <r>
      <t>BOSLEY, , SETH</t>
    </r>
    <r>
      <rPr>
        <sz val="10"/>
        <rFont val="Arial"/>
        <family val="2"/>
      </rPr>
      <t xml:space="preserve"> PSWS </t>
    </r>
    <r>
      <rPr>
        <sz val="10"/>
        <color indexed="10"/>
        <rFont val="Arial"/>
        <family val="2"/>
      </rPr>
      <t>PICK N MIX TICKETY BOO 12</t>
    </r>
  </si>
  <si>
    <t>D M UNICORNS</t>
  </si>
  <si>
    <t>MISSING LETTERS</t>
  </si>
  <si>
    <t>SETH 3PO</t>
  </si>
  <si>
    <t>EMNA</t>
  </si>
  <si>
    <t>PICK N MIX 12</t>
  </si>
  <si>
    <t>EMNA 3</t>
  </si>
  <si>
    <t>FAMOUS FACES</t>
  </si>
  <si>
    <t>BROKE BACK</t>
  </si>
  <si>
    <t>SETHSHANK REDEMPTION</t>
  </si>
  <si>
    <t>LRWG</t>
  </si>
  <si>
    <t>MURDER DUCKS</t>
  </si>
  <si>
    <t>PSWS 7</t>
  </si>
  <si>
    <t>TEAM BOSLEY 13</t>
  </si>
  <si>
    <t>ANAGRAMS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</si>
</sst>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" fontId="8" fillId="0" borderId="10" xfId="0" applyNumberFormat="1" applyFont="1" applyBorder="1" applyAlignment="1">
      <alignment horizontal="center" vertical="center"/>
    </xf>
    <xf numFmtId="16" fontId="8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J34" sqref="J34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54" t="s">
        <v>48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12.75">
      <c r="A2" s="57" t="s">
        <v>16</v>
      </c>
      <c r="B2" s="58"/>
      <c r="C2" s="58"/>
      <c r="D2" s="58"/>
      <c r="E2" s="58"/>
      <c r="F2" s="58"/>
      <c r="G2" s="58"/>
      <c r="H2" s="37">
        <v>5</v>
      </c>
      <c r="I2" s="59"/>
      <c r="J2" s="60"/>
    </row>
    <row r="3" spans="1:10" ht="12.75" customHeight="1">
      <c r="A3" s="61" t="s">
        <v>0</v>
      </c>
      <c r="B3" s="63" t="s">
        <v>1</v>
      </c>
      <c r="C3" s="61" t="s">
        <v>17</v>
      </c>
      <c r="D3" s="65" t="s">
        <v>24</v>
      </c>
      <c r="E3" s="66"/>
      <c r="F3" s="66"/>
      <c r="G3" s="66"/>
      <c r="H3" s="67"/>
      <c r="I3" s="61" t="s">
        <v>3</v>
      </c>
      <c r="J3" s="10" t="s">
        <v>14</v>
      </c>
    </row>
    <row r="4" spans="1:10" ht="12.75">
      <c r="A4" s="62"/>
      <c r="B4" s="64"/>
      <c r="C4" s="62"/>
      <c r="D4" s="2">
        <v>43556</v>
      </c>
      <c r="E4" s="2">
        <f>D4+7</f>
        <v>43563</v>
      </c>
      <c r="F4" s="2">
        <f>E4+7</f>
        <v>43570</v>
      </c>
      <c r="G4" s="2">
        <f>F4+7</f>
        <v>43577</v>
      </c>
      <c r="H4" s="2">
        <f>G4+7</f>
        <v>43584</v>
      </c>
      <c r="I4" s="62"/>
      <c r="J4" s="10" t="s">
        <v>15</v>
      </c>
    </row>
    <row r="5" spans="1:10" s="31" customFormat="1" ht="12.75" customHeight="1">
      <c r="A5" s="32">
        <v>1</v>
      </c>
      <c r="B5" s="33" t="s">
        <v>44</v>
      </c>
      <c r="C5" s="4">
        <v>4</v>
      </c>
      <c r="D5" s="4">
        <v>57</v>
      </c>
      <c r="E5" s="4">
        <v>48.5</v>
      </c>
      <c r="F5" s="4">
        <v>62.5</v>
      </c>
      <c r="G5" s="4">
        <v>48.5</v>
      </c>
      <c r="H5" s="4">
        <v>53.5</v>
      </c>
      <c r="I5" s="4">
        <f>SUM(D5:H5)</f>
        <v>270</v>
      </c>
      <c r="J5" s="30">
        <f aca="true" t="shared" si="0" ref="J5:J11">I5/C5</f>
        <v>67.5</v>
      </c>
    </row>
    <row r="6" spans="1:10" s="31" customFormat="1" ht="12.75">
      <c r="A6" s="32">
        <f aca="true" t="shared" si="1" ref="A6:A25">A5+1</f>
        <v>2</v>
      </c>
      <c r="B6" s="34" t="s">
        <v>32</v>
      </c>
      <c r="C6" s="4">
        <v>4</v>
      </c>
      <c r="D6" s="4">
        <v>56</v>
      </c>
      <c r="E6" s="4">
        <v>52</v>
      </c>
      <c r="F6" s="4">
        <v>58</v>
      </c>
      <c r="G6" s="4">
        <v>48.5</v>
      </c>
      <c r="H6" s="4">
        <v>55.5</v>
      </c>
      <c r="I6" s="4">
        <f>SUM(D6:H6)</f>
        <v>270</v>
      </c>
      <c r="J6" s="30">
        <f t="shared" si="0"/>
        <v>67.5</v>
      </c>
    </row>
    <row r="7" spans="1:10" s="31" customFormat="1" ht="12.75">
      <c r="A7" s="32">
        <f t="shared" si="1"/>
        <v>3</v>
      </c>
      <c r="B7" s="33" t="s">
        <v>43</v>
      </c>
      <c r="C7" s="4">
        <v>4</v>
      </c>
      <c r="D7" s="4">
        <v>54</v>
      </c>
      <c r="E7" s="4">
        <v>44</v>
      </c>
      <c r="F7" s="4">
        <v>61</v>
      </c>
      <c r="G7" s="4">
        <v>50</v>
      </c>
      <c r="H7" s="4">
        <v>41</v>
      </c>
      <c r="I7" s="4">
        <f>SUM(D7:H7)</f>
        <v>250</v>
      </c>
      <c r="J7" s="30">
        <f t="shared" si="0"/>
        <v>62.5</v>
      </c>
    </row>
    <row r="8" spans="1:10" s="31" customFormat="1" ht="12" customHeight="1">
      <c r="A8" s="32">
        <f t="shared" si="1"/>
        <v>4</v>
      </c>
      <c r="B8" s="34" t="s">
        <v>41</v>
      </c>
      <c r="C8" s="4">
        <v>4</v>
      </c>
      <c r="D8" s="4">
        <v>43.5</v>
      </c>
      <c r="E8" s="4">
        <v>49</v>
      </c>
      <c r="F8" s="4">
        <v>55</v>
      </c>
      <c r="G8" s="4">
        <v>51.5</v>
      </c>
      <c r="H8" s="4">
        <v>50</v>
      </c>
      <c r="I8" s="4">
        <f>SUM(D8:H8)</f>
        <v>249</v>
      </c>
      <c r="J8" s="30">
        <f t="shared" si="0"/>
        <v>62.25</v>
      </c>
    </row>
    <row r="9" spans="1:10" s="31" customFormat="1" ht="12.75">
      <c r="A9" s="32">
        <f t="shared" si="1"/>
        <v>5</v>
      </c>
      <c r="B9" s="34" t="s">
        <v>42</v>
      </c>
      <c r="C9" s="4">
        <v>2</v>
      </c>
      <c r="D9" s="4">
        <v>58.5</v>
      </c>
      <c r="E9" s="4"/>
      <c r="F9" s="4">
        <v>64</v>
      </c>
      <c r="G9" s="4"/>
      <c r="H9" s="4">
        <v>57</v>
      </c>
      <c r="I9" s="4">
        <f>SUM(D9:H9)</f>
        <v>179.5</v>
      </c>
      <c r="J9" s="30">
        <f t="shared" si="0"/>
        <v>89.75</v>
      </c>
    </row>
    <row r="10" spans="1:10" s="31" customFormat="1" ht="12.75">
      <c r="A10" s="32">
        <f t="shared" si="1"/>
        <v>6</v>
      </c>
      <c r="B10" s="34" t="s">
        <v>45</v>
      </c>
      <c r="C10" s="4">
        <v>2</v>
      </c>
      <c r="D10" s="4">
        <v>57.5</v>
      </c>
      <c r="E10" s="4">
        <v>48</v>
      </c>
      <c r="F10" s="4"/>
      <c r="G10" s="4"/>
      <c r="H10" s="4">
        <v>42.5</v>
      </c>
      <c r="I10" s="4">
        <f>SUM(D10:H10)</f>
        <v>148</v>
      </c>
      <c r="J10" s="30">
        <f t="shared" si="0"/>
        <v>74</v>
      </c>
    </row>
    <row r="11" spans="1:10" s="31" customFormat="1" ht="12.75">
      <c r="A11" s="32">
        <f t="shared" si="1"/>
        <v>7</v>
      </c>
      <c r="B11" s="33" t="s">
        <v>40</v>
      </c>
      <c r="C11" s="4">
        <v>2</v>
      </c>
      <c r="D11" s="4">
        <v>46</v>
      </c>
      <c r="E11" s="4">
        <v>27.5</v>
      </c>
      <c r="F11" s="4"/>
      <c r="G11" s="4"/>
      <c r="H11" s="4">
        <v>23</v>
      </c>
      <c r="I11" s="4">
        <f>SUM(D11:H11)</f>
        <v>96.5</v>
      </c>
      <c r="J11" s="30">
        <f t="shared" si="0"/>
        <v>48.25</v>
      </c>
    </row>
    <row r="12" spans="1:10" s="31" customFormat="1" ht="12.75">
      <c r="A12" s="32">
        <f t="shared" si="1"/>
        <v>8</v>
      </c>
      <c r="B12" s="39" t="s">
        <v>67</v>
      </c>
      <c r="C12" s="4">
        <v>1</v>
      </c>
      <c r="D12" s="4"/>
      <c r="E12" s="4"/>
      <c r="F12" s="4">
        <v>54.5</v>
      </c>
      <c r="G12" s="4"/>
      <c r="H12" s="4"/>
      <c r="I12" s="4">
        <f>SUM(D12:H12)</f>
        <v>54.5</v>
      </c>
      <c r="J12" s="30">
        <f aca="true" t="shared" si="2" ref="J12:J17">I12/C12</f>
        <v>54.5</v>
      </c>
    </row>
    <row r="13" spans="1:10" s="31" customFormat="1" ht="13.5" customHeight="1">
      <c r="A13" s="32">
        <f t="shared" si="1"/>
        <v>9</v>
      </c>
      <c r="B13" s="34" t="s">
        <v>38</v>
      </c>
      <c r="C13" s="4">
        <v>1</v>
      </c>
      <c r="D13" s="4">
        <v>52.5</v>
      </c>
      <c r="E13" s="4"/>
      <c r="F13" s="4"/>
      <c r="G13" s="4"/>
      <c r="H13" s="4"/>
      <c r="I13" s="4">
        <f>SUM(D13:H13)</f>
        <v>52.5</v>
      </c>
      <c r="J13" s="30">
        <f t="shared" si="2"/>
        <v>52.5</v>
      </c>
    </row>
    <row r="14" spans="1:10" s="31" customFormat="1" ht="13.5" customHeight="1">
      <c r="A14" s="32">
        <f t="shared" si="1"/>
        <v>10</v>
      </c>
      <c r="B14" s="34" t="s">
        <v>62</v>
      </c>
      <c r="C14" s="4">
        <v>1</v>
      </c>
      <c r="D14" s="4"/>
      <c r="E14" s="4"/>
      <c r="F14" s="4">
        <v>52</v>
      </c>
      <c r="G14" s="4"/>
      <c r="H14" s="4"/>
      <c r="I14" s="4">
        <f>SUM(D14:H14)</f>
        <v>52</v>
      </c>
      <c r="J14" s="30">
        <f t="shared" si="2"/>
        <v>52</v>
      </c>
    </row>
    <row r="15" spans="1:10" s="31" customFormat="1" ht="13.5" customHeight="1">
      <c r="A15" s="32">
        <f t="shared" si="1"/>
        <v>11</v>
      </c>
      <c r="B15" s="33" t="s">
        <v>80</v>
      </c>
      <c r="C15" s="4">
        <v>1</v>
      </c>
      <c r="D15" s="4"/>
      <c r="E15" s="4"/>
      <c r="F15" s="4"/>
      <c r="G15" s="4"/>
      <c r="H15" s="4">
        <v>50.5</v>
      </c>
      <c r="I15" s="4">
        <f>SUM(D15:H15)</f>
        <v>50.5</v>
      </c>
      <c r="J15" s="30">
        <f t="shared" si="2"/>
        <v>50.5</v>
      </c>
    </row>
    <row r="16" spans="1:10" s="31" customFormat="1" ht="13.5" customHeight="1">
      <c r="A16" s="32">
        <f t="shared" si="1"/>
        <v>12</v>
      </c>
      <c r="B16" s="39" t="s">
        <v>60</v>
      </c>
      <c r="C16" s="4">
        <v>1</v>
      </c>
      <c r="D16" s="4"/>
      <c r="E16" s="4">
        <v>49</v>
      </c>
      <c r="F16" s="4"/>
      <c r="G16" s="4"/>
      <c r="H16" s="4"/>
      <c r="I16" s="4">
        <f>SUM(D16:H16)</f>
        <v>49</v>
      </c>
      <c r="J16" s="30">
        <f t="shared" si="2"/>
        <v>49</v>
      </c>
    </row>
    <row r="17" spans="1:10" s="31" customFormat="1" ht="13.5" customHeight="1">
      <c r="A17" s="32">
        <f t="shared" si="1"/>
        <v>13</v>
      </c>
      <c r="B17" s="39" t="s">
        <v>59</v>
      </c>
      <c r="C17" s="4">
        <v>1</v>
      </c>
      <c r="D17" s="4"/>
      <c r="E17" s="4">
        <v>46</v>
      </c>
      <c r="F17" s="4"/>
      <c r="G17" s="4"/>
      <c r="H17" s="4"/>
      <c r="I17" s="4">
        <f>SUM(D17:H17)</f>
        <v>46</v>
      </c>
      <c r="J17" s="30">
        <f t="shared" si="2"/>
        <v>46</v>
      </c>
    </row>
    <row r="18" spans="1:10" s="31" customFormat="1" ht="13.5" customHeight="1">
      <c r="A18" s="32">
        <f t="shared" si="1"/>
        <v>14</v>
      </c>
      <c r="B18" s="33" t="s">
        <v>71</v>
      </c>
      <c r="C18" s="4">
        <v>1</v>
      </c>
      <c r="D18" s="4"/>
      <c r="E18" s="4"/>
      <c r="F18" s="4">
        <v>45</v>
      </c>
      <c r="G18" s="4"/>
      <c r="H18" s="4"/>
      <c r="I18" s="4">
        <f>SUM(D18:H18)</f>
        <v>45</v>
      </c>
      <c r="J18" s="30">
        <f aca="true" t="shared" si="3" ref="J18:J23">I18/C18</f>
        <v>45</v>
      </c>
    </row>
    <row r="19" spans="1:10" s="31" customFormat="1" ht="13.5" customHeight="1">
      <c r="A19" s="32">
        <f t="shared" si="1"/>
        <v>15</v>
      </c>
      <c r="B19" s="33" t="s">
        <v>66</v>
      </c>
      <c r="C19" s="4">
        <v>1</v>
      </c>
      <c r="D19" s="4"/>
      <c r="E19" s="4"/>
      <c r="F19" s="4">
        <v>43.5</v>
      </c>
      <c r="G19" s="4"/>
      <c r="H19" s="4"/>
      <c r="I19" s="4">
        <f>SUM(D19:H19)</f>
        <v>43.5</v>
      </c>
      <c r="J19" s="30">
        <f t="shared" si="3"/>
        <v>43.5</v>
      </c>
    </row>
    <row r="20" spans="1:10" s="31" customFormat="1" ht="13.5" customHeight="1">
      <c r="A20" s="32">
        <f t="shared" si="1"/>
        <v>16</v>
      </c>
      <c r="B20" s="34" t="s">
        <v>65</v>
      </c>
      <c r="C20" s="4">
        <v>1</v>
      </c>
      <c r="D20" s="4"/>
      <c r="E20" s="4"/>
      <c r="F20" s="4">
        <v>41</v>
      </c>
      <c r="G20" s="4"/>
      <c r="H20" s="4"/>
      <c r="I20" s="4">
        <f>SUM(D20:H20)</f>
        <v>41</v>
      </c>
      <c r="J20" s="30">
        <f t="shared" si="3"/>
        <v>41</v>
      </c>
    </row>
    <row r="21" spans="1:10" s="31" customFormat="1" ht="13.5" customHeight="1">
      <c r="A21" s="32">
        <f t="shared" si="1"/>
        <v>17</v>
      </c>
      <c r="B21" s="34" t="s">
        <v>46</v>
      </c>
      <c r="C21" s="4">
        <v>1</v>
      </c>
      <c r="D21" s="4">
        <v>39</v>
      </c>
      <c r="E21" s="4"/>
      <c r="F21" s="4"/>
      <c r="G21" s="4"/>
      <c r="H21" s="4"/>
      <c r="I21" s="4">
        <f>SUM(D21:H21)</f>
        <v>39</v>
      </c>
      <c r="J21" s="30">
        <f t="shared" si="3"/>
        <v>39</v>
      </c>
    </row>
    <row r="22" spans="1:10" s="31" customFormat="1" ht="13.5" customHeight="1">
      <c r="A22" s="32">
        <f t="shared" si="1"/>
        <v>18</v>
      </c>
      <c r="B22" s="33" t="s">
        <v>74</v>
      </c>
      <c r="C22" s="4">
        <v>1</v>
      </c>
      <c r="D22" s="4"/>
      <c r="E22" s="4"/>
      <c r="F22" s="4"/>
      <c r="G22" s="4">
        <v>37</v>
      </c>
      <c r="H22" s="4"/>
      <c r="I22" s="4">
        <f>SUM(D22:H22)</f>
        <v>37</v>
      </c>
      <c r="J22" s="30">
        <f t="shared" si="3"/>
        <v>37</v>
      </c>
    </row>
    <row r="23" spans="1:10" s="31" customFormat="1" ht="13.5" customHeight="1">
      <c r="A23" s="32">
        <f t="shared" si="1"/>
        <v>19</v>
      </c>
      <c r="B23" s="33" t="s">
        <v>47</v>
      </c>
      <c r="C23" s="4">
        <v>1</v>
      </c>
      <c r="D23" s="4">
        <v>36</v>
      </c>
      <c r="E23" s="4"/>
      <c r="F23" s="4"/>
      <c r="G23" s="4"/>
      <c r="H23" s="4"/>
      <c r="I23" s="4">
        <f>SUM(D23:H23)</f>
        <v>36</v>
      </c>
      <c r="J23" s="30">
        <f t="shared" si="3"/>
        <v>36</v>
      </c>
    </row>
    <row r="24" spans="1:10" s="31" customFormat="1" ht="13.5" customHeight="1">
      <c r="A24" s="32">
        <f t="shared" si="1"/>
        <v>20</v>
      </c>
      <c r="B24" s="33" t="s">
        <v>51</v>
      </c>
      <c r="C24" s="4">
        <v>1</v>
      </c>
      <c r="D24" s="4"/>
      <c r="E24" s="4">
        <v>34.5</v>
      </c>
      <c r="F24" s="4"/>
      <c r="G24" s="4"/>
      <c r="H24" s="4"/>
      <c r="I24" s="4">
        <f>SUM(D24:H24)</f>
        <v>34.5</v>
      </c>
      <c r="J24" s="30">
        <f>I24/C24</f>
        <v>34.5</v>
      </c>
    </row>
    <row r="25" spans="1:10" s="31" customFormat="1" ht="12.75">
      <c r="A25" s="32">
        <f t="shared" si="1"/>
        <v>21</v>
      </c>
      <c r="B25" s="39"/>
      <c r="C25" s="4"/>
      <c r="D25" s="4"/>
      <c r="E25" s="4"/>
      <c r="F25" s="4"/>
      <c r="G25" s="4"/>
      <c r="H25" s="4"/>
      <c r="I25" s="4"/>
      <c r="J25" s="30"/>
    </row>
    <row r="26" spans="1:10" ht="12.75">
      <c r="A26" s="48" t="s">
        <v>18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2.75">
      <c r="A27" s="51"/>
      <c r="B27" s="52"/>
      <c r="C27" s="52"/>
      <c r="D27" s="52"/>
      <c r="E27" s="52"/>
      <c r="F27" s="52"/>
      <c r="G27" s="52"/>
      <c r="H27" s="52"/>
      <c r="I27" s="52"/>
      <c r="J27" s="53"/>
    </row>
    <row r="28" spans="1:10" ht="12.75">
      <c r="A28" s="47" t="s">
        <v>10</v>
      </c>
      <c r="B28" s="46" t="s">
        <v>12</v>
      </c>
      <c r="C28" s="8" t="s">
        <v>9</v>
      </c>
      <c r="D28" s="10">
        <f>SUM(D5:D25)/D30</f>
        <v>50</v>
      </c>
      <c r="E28" s="10">
        <f>SUM(E5:E25)/E30</f>
        <v>44.27777777777778</v>
      </c>
      <c r="F28" s="10">
        <f>SUM(F5:F25)/F30</f>
        <v>53.65</v>
      </c>
      <c r="G28" s="10">
        <f>SUM(G5:G25)/G30</f>
        <v>47.1</v>
      </c>
      <c r="H28" s="10">
        <f>SUM(H5:H25)/H30</f>
        <v>46.625</v>
      </c>
      <c r="I28" s="5"/>
      <c r="J28" s="17"/>
    </row>
    <row r="29" spans="1:10" ht="12.75">
      <c r="A29" s="47"/>
      <c r="B29" s="46"/>
      <c r="C29" s="9" t="s">
        <v>13</v>
      </c>
      <c r="D29" s="10">
        <f>MAX(D5:D25)</f>
        <v>58.5</v>
      </c>
      <c r="E29" s="10">
        <f>MAX(E5:E25)</f>
        <v>52</v>
      </c>
      <c r="F29" s="10">
        <f>MAX(F5:F25)</f>
        <v>64</v>
      </c>
      <c r="G29" s="10">
        <f>MAX(G5:G25)</f>
        <v>51.5</v>
      </c>
      <c r="H29" s="10">
        <f>MAX(H5:H25)</f>
        <v>57</v>
      </c>
      <c r="I29" s="15"/>
      <c r="J29" s="16"/>
    </row>
    <row r="30" spans="1:10" ht="12.75">
      <c r="A30" s="47"/>
      <c r="B30" s="46"/>
      <c r="C30" s="12" t="s">
        <v>14</v>
      </c>
      <c r="D30" s="13">
        <f>COUNTIF(D5:D25,"&lt;&gt;")</f>
        <v>10</v>
      </c>
      <c r="E30" s="13">
        <f>COUNTIF(E5:E25,"&lt;&gt;")</f>
        <v>9</v>
      </c>
      <c r="F30" s="13">
        <f>COUNTIF(F5:F25,"&lt;&gt;")</f>
        <v>10</v>
      </c>
      <c r="G30" s="13">
        <f>COUNTIF(G5:G25,"&lt;&gt;")</f>
        <v>5</v>
      </c>
      <c r="H30" s="13">
        <f>COUNTIF(H5:H25,"&lt;&gt;")</f>
        <v>8</v>
      </c>
      <c r="I30" s="17"/>
      <c r="J30" s="16"/>
    </row>
    <row r="31" spans="1:10" ht="12.75">
      <c r="A31" s="47"/>
      <c r="B31" s="45" t="s">
        <v>11</v>
      </c>
      <c r="C31" s="3" t="s">
        <v>4</v>
      </c>
      <c r="D31" s="7" t="s">
        <v>33</v>
      </c>
      <c r="E31" s="7" t="s">
        <v>33</v>
      </c>
      <c r="F31" s="7" t="s">
        <v>33</v>
      </c>
      <c r="G31" s="7" t="s">
        <v>33</v>
      </c>
      <c r="H31" s="7" t="s">
        <v>33</v>
      </c>
      <c r="I31" s="18"/>
      <c r="J31" s="16"/>
    </row>
    <row r="32" spans="1:10" ht="12.75">
      <c r="A32" s="47"/>
      <c r="B32" s="45"/>
      <c r="C32" s="3" t="s">
        <v>5</v>
      </c>
      <c r="D32" s="7" t="s">
        <v>35</v>
      </c>
      <c r="E32" s="7" t="s">
        <v>35</v>
      </c>
      <c r="F32" s="7" t="s">
        <v>35</v>
      </c>
      <c r="G32" s="7" t="s">
        <v>35</v>
      </c>
      <c r="H32" s="7" t="s">
        <v>35</v>
      </c>
      <c r="I32" s="19"/>
      <c r="J32" s="20"/>
    </row>
    <row r="33" spans="1:10" ht="12.75">
      <c r="A33" s="47"/>
      <c r="B33" s="45"/>
      <c r="C33" s="3" t="s">
        <v>6</v>
      </c>
      <c r="D33" s="7" t="s">
        <v>39</v>
      </c>
      <c r="E33" s="7" t="s">
        <v>61</v>
      </c>
      <c r="F33" s="7" t="s">
        <v>72</v>
      </c>
      <c r="G33" s="7" t="s">
        <v>77</v>
      </c>
      <c r="H33" s="7" t="s">
        <v>84</v>
      </c>
      <c r="I33" s="19"/>
      <c r="J33" s="20"/>
    </row>
    <row r="34" spans="1:10" ht="12.75" customHeight="1">
      <c r="A34" s="47"/>
      <c r="B34" s="45"/>
      <c r="C34" s="3" t="s">
        <v>7</v>
      </c>
      <c r="D34" s="7" t="s">
        <v>36</v>
      </c>
      <c r="E34" s="7" t="s">
        <v>36</v>
      </c>
      <c r="F34" s="7" t="s">
        <v>36</v>
      </c>
      <c r="G34" s="7" t="s">
        <v>36</v>
      </c>
      <c r="H34" s="7" t="s">
        <v>36</v>
      </c>
      <c r="I34" s="19"/>
      <c r="J34" s="20"/>
    </row>
    <row r="35" spans="1:10" s="6" customFormat="1" ht="12.75" customHeight="1">
      <c r="A35" s="47"/>
      <c r="B35" s="45"/>
      <c r="C35" s="3" t="s">
        <v>8</v>
      </c>
      <c r="D35" s="7" t="s">
        <v>34</v>
      </c>
      <c r="E35" s="7" t="s">
        <v>34</v>
      </c>
      <c r="F35" s="7" t="s">
        <v>34</v>
      </c>
      <c r="G35" s="7" t="s">
        <v>34</v>
      </c>
      <c r="H35" s="7" t="s">
        <v>34</v>
      </c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42"/>
      <c r="H36" s="38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31:B35"/>
    <mergeCell ref="B28:B30"/>
    <mergeCell ref="A28:A35"/>
    <mergeCell ref="A26:J27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="94" zoomScaleNormal="94" workbookViewId="0" topLeftCell="A1">
      <selection activeCell="A6" sqref="A6:IV6"/>
    </sheetView>
  </sheetViews>
  <sheetFormatPr defaultColWidth="9.140625" defaultRowHeight="12.75"/>
  <cols>
    <col min="2" max="2" width="45.57421875" style="36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</cols>
  <sheetData>
    <row r="1" spans="1:13" ht="12.75">
      <c r="A1" s="68" t="s">
        <v>31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70"/>
    </row>
    <row r="2" spans="1:13" ht="12.75">
      <c r="A2" s="71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3"/>
    </row>
    <row r="3" spans="1:13" ht="12.75" customHeight="1">
      <c r="A3" s="76" t="s">
        <v>0</v>
      </c>
      <c r="B3" s="78" t="s">
        <v>1</v>
      </c>
      <c r="C3" s="84" t="s">
        <v>2</v>
      </c>
      <c r="D3" s="85"/>
      <c r="E3" s="85"/>
      <c r="F3" s="85"/>
      <c r="G3" s="85"/>
      <c r="H3" s="85"/>
      <c r="I3" s="85"/>
      <c r="J3" s="85"/>
      <c r="K3" s="85"/>
      <c r="L3" s="85"/>
      <c r="M3" s="24"/>
    </row>
    <row r="4" spans="1:13" ht="12.75">
      <c r="A4" s="77"/>
      <c r="B4" s="79"/>
      <c r="C4" s="74">
        <v>43556</v>
      </c>
      <c r="D4" s="75"/>
      <c r="E4" s="74">
        <f>C4+7</f>
        <v>43563</v>
      </c>
      <c r="F4" s="75"/>
      <c r="G4" s="74">
        <f>E4+7</f>
        <v>43570</v>
      </c>
      <c r="H4" s="75"/>
      <c r="I4" s="74">
        <f>G4+7</f>
        <v>43577</v>
      </c>
      <c r="J4" s="75"/>
      <c r="K4" s="74">
        <f>I4+7</f>
        <v>43584</v>
      </c>
      <c r="L4" s="75"/>
      <c r="M4" s="26" t="s">
        <v>21</v>
      </c>
    </row>
    <row r="5" spans="1:13" ht="12.75">
      <c r="A5" s="25"/>
      <c r="B5" s="35"/>
      <c r="C5" s="27" t="s">
        <v>19</v>
      </c>
      <c r="D5" s="27" t="s">
        <v>20</v>
      </c>
      <c r="E5" s="27" t="s">
        <v>19</v>
      </c>
      <c r="F5" s="27" t="s">
        <v>20</v>
      </c>
      <c r="G5" s="27" t="s">
        <v>19</v>
      </c>
      <c r="H5" s="27" t="s">
        <v>20</v>
      </c>
      <c r="I5" s="27" t="s">
        <v>19</v>
      </c>
      <c r="J5" s="27" t="s">
        <v>20</v>
      </c>
      <c r="K5" s="27" t="s">
        <v>19</v>
      </c>
      <c r="L5" s="27" t="s">
        <v>20</v>
      </c>
      <c r="M5" s="28" t="s">
        <v>22</v>
      </c>
    </row>
    <row r="6" spans="1:13" ht="12.75" customHeight="1">
      <c r="A6" s="29">
        <v>1</v>
      </c>
      <c r="B6" s="34" t="s">
        <v>44</v>
      </c>
      <c r="C6" s="26"/>
      <c r="D6" s="29">
        <v>1</v>
      </c>
      <c r="E6" s="29"/>
      <c r="F6" s="29">
        <v>3</v>
      </c>
      <c r="G6" s="29">
        <v>2</v>
      </c>
      <c r="H6" s="29">
        <v>2</v>
      </c>
      <c r="I6" s="29">
        <v>3</v>
      </c>
      <c r="J6" s="29">
        <v>2</v>
      </c>
      <c r="K6" s="26"/>
      <c r="L6" s="29">
        <v>2</v>
      </c>
      <c r="M6" s="29">
        <f>SUM(C6:L6)</f>
        <v>15</v>
      </c>
    </row>
    <row r="7" spans="1:13" ht="12.75">
      <c r="A7" s="29">
        <f>A6+1</f>
        <v>2</v>
      </c>
      <c r="B7" s="34" t="s">
        <v>32</v>
      </c>
      <c r="C7" s="26">
        <v>3</v>
      </c>
      <c r="D7" s="26">
        <v>3</v>
      </c>
      <c r="E7" s="26">
        <v>1</v>
      </c>
      <c r="F7" s="26"/>
      <c r="G7" s="29"/>
      <c r="H7" s="29">
        <v>1</v>
      </c>
      <c r="I7" s="26">
        <v>2</v>
      </c>
      <c r="J7" s="26">
        <v>1</v>
      </c>
      <c r="K7" s="26"/>
      <c r="L7" s="26"/>
      <c r="M7" s="29">
        <f>SUM(C7:L7)</f>
        <v>11</v>
      </c>
    </row>
    <row r="8" spans="1:13" ht="12.75">
      <c r="A8" s="29">
        <f aca="true" t="shared" si="0" ref="A8:A20">A7+1</f>
        <v>3</v>
      </c>
      <c r="B8" s="34" t="s">
        <v>41</v>
      </c>
      <c r="C8" s="26">
        <v>2</v>
      </c>
      <c r="D8" s="26"/>
      <c r="E8" s="26"/>
      <c r="F8" s="26"/>
      <c r="G8" s="29">
        <v>3</v>
      </c>
      <c r="H8" s="29"/>
      <c r="I8" s="26">
        <v>1</v>
      </c>
      <c r="J8" s="26">
        <v>3</v>
      </c>
      <c r="K8" s="26"/>
      <c r="L8" s="26">
        <v>1</v>
      </c>
      <c r="M8" s="29">
        <f>SUM(C8:L8)</f>
        <v>10</v>
      </c>
    </row>
    <row r="9" spans="1:13" ht="12" customHeight="1">
      <c r="A9" s="29">
        <f t="shared" si="0"/>
        <v>4</v>
      </c>
      <c r="B9" s="34" t="s">
        <v>68</v>
      </c>
      <c r="C9" s="26"/>
      <c r="D9" s="26"/>
      <c r="E9" s="26"/>
      <c r="F9" s="26"/>
      <c r="G9" s="29"/>
      <c r="H9" s="29">
        <v>3</v>
      </c>
      <c r="I9" s="26"/>
      <c r="J9" s="26"/>
      <c r="K9" s="26">
        <v>1</v>
      </c>
      <c r="L9" s="26">
        <v>3</v>
      </c>
      <c r="M9" s="29">
        <f>SUM(C9:L9)</f>
        <v>7</v>
      </c>
    </row>
    <row r="10" spans="1:13" ht="12.75">
      <c r="A10" s="29">
        <f t="shared" si="0"/>
        <v>5</v>
      </c>
      <c r="B10" s="33" t="s">
        <v>54</v>
      </c>
      <c r="C10" s="26"/>
      <c r="D10" s="29"/>
      <c r="E10" s="29">
        <v>2</v>
      </c>
      <c r="F10" s="29">
        <v>2</v>
      </c>
      <c r="G10" s="29"/>
      <c r="H10" s="29"/>
      <c r="I10" s="29"/>
      <c r="J10" s="29"/>
      <c r="K10" s="26"/>
      <c r="L10" s="29"/>
      <c r="M10" s="29">
        <f>SUM(C10:L10)</f>
        <v>4</v>
      </c>
    </row>
    <row r="11" spans="1:13" ht="12.75">
      <c r="A11" s="29">
        <f t="shared" si="0"/>
        <v>6</v>
      </c>
      <c r="B11" s="43" t="s">
        <v>38</v>
      </c>
      <c r="C11" s="29">
        <v>3</v>
      </c>
      <c r="D11" s="29"/>
      <c r="E11" s="29"/>
      <c r="F11" s="29"/>
      <c r="G11" s="29"/>
      <c r="H11" s="29"/>
      <c r="I11" s="29"/>
      <c r="J11" s="29"/>
      <c r="K11" s="29"/>
      <c r="M11" s="29">
        <f>SUM(C11:L11)</f>
        <v>3</v>
      </c>
    </row>
    <row r="12" spans="1:13" ht="12.75">
      <c r="A12" s="29">
        <f t="shared" si="0"/>
        <v>7</v>
      </c>
      <c r="B12" s="34" t="s">
        <v>45</v>
      </c>
      <c r="C12" s="26">
        <v>1</v>
      </c>
      <c r="D12" s="26">
        <v>2</v>
      </c>
      <c r="E12" s="26"/>
      <c r="F12" s="26"/>
      <c r="G12" s="29"/>
      <c r="H12" s="29"/>
      <c r="I12" s="26"/>
      <c r="J12" s="26"/>
      <c r="K12" s="26"/>
      <c r="L12" s="26"/>
      <c r="M12" s="29">
        <f>SUM(C12:L12)</f>
        <v>3</v>
      </c>
    </row>
    <row r="13" spans="1:13" ht="12.75">
      <c r="A13" s="29">
        <f t="shared" si="0"/>
        <v>8</v>
      </c>
      <c r="B13" s="34" t="s">
        <v>52</v>
      </c>
      <c r="C13" s="26"/>
      <c r="D13" s="26"/>
      <c r="E13" s="26">
        <v>3</v>
      </c>
      <c r="F13" s="26"/>
      <c r="G13" s="29"/>
      <c r="H13" s="29"/>
      <c r="I13" s="26"/>
      <c r="J13" s="26"/>
      <c r="K13" s="26"/>
      <c r="L13" s="26"/>
      <c r="M13" s="29">
        <f>SUM(C13:L13)</f>
        <v>3</v>
      </c>
    </row>
    <row r="14" spans="1:13" ht="12.75">
      <c r="A14" s="29">
        <f t="shared" si="0"/>
        <v>9</v>
      </c>
      <c r="B14" s="40" t="s">
        <v>62</v>
      </c>
      <c r="C14" s="26"/>
      <c r="D14" s="26"/>
      <c r="E14" s="26"/>
      <c r="F14" s="26"/>
      <c r="G14" s="29">
        <v>3</v>
      </c>
      <c r="H14" s="29"/>
      <c r="I14" s="26"/>
      <c r="J14" s="26"/>
      <c r="K14" s="26"/>
      <c r="L14" s="26"/>
      <c r="M14" s="29">
        <f>SUM(C14:L14)</f>
        <v>3</v>
      </c>
    </row>
    <row r="15" spans="1:13" ht="12.75">
      <c r="A15" s="29">
        <f t="shared" si="0"/>
        <v>10</v>
      </c>
      <c r="B15" s="33" t="s">
        <v>57</v>
      </c>
      <c r="C15" s="26"/>
      <c r="D15" s="29"/>
      <c r="E15" s="29"/>
      <c r="F15" s="29">
        <v>1</v>
      </c>
      <c r="G15" s="29"/>
      <c r="H15" s="29"/>
      <c r="I15" s="29"/>
      <c r="J15" s="29"/>
      <c r="K15" s="26">
        <v>2</v>
      </c>
      <c r="L15" s="29"/>
      <c r="M15" s="29">
        <f>SUM(C15:L15)</f>
        <v>3</v>
      </c>
    </row>
    <row r="16" spans="1:13" ht="12.75">
      <c r="A16" s="29">
        <f t="shared" si="0"/>
        <v>11</v>
      </c>
      <c r="B16" s="41" t="s">
        <v>40</v>
      </c>
      <c r="C16" s="26"/>
      <c r="D16" s="26"/>
      <c r="E16" s="26"/>
      <c r="F16" s="26"/>
      <c r="G16" s="29"/>
      <c r="H16" s="29"/>
      <c r="I16" s="26"/>
      <c r="J16" s="26"/>
      <c r="K16" s="26">
        <v>3</v>
      </c>
      <c r="L16" s="26"/>
      <c r="M16" s="29">
        <f>SUM(C16:L16)</f>
        <v>3</v>
      </c>
    </row>
    <row r="17" spans="1:13" ht="12.75">
      <c r="A17" s="29">
        <f t="shared" si="0"/>
        <v>12</v>
      </c>
      <c r="B17" s="34" t="s">
        <v>46</v>
      </c>
      <c r="C17" s="29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>
        <f>SUM(C17:L17)</f>
        <v>2</v>
      </c>
    </row>
    <row r="18" spans="1:13" ht="12.75">
      <c r="A18" s="29">
        <f t="shared" si="0"/>
        <v>13</v>
      </c>
      <c r="B18" s="33" t="s">
        <v>47</v>
      </c>
      <c r="C18" s="26">
        <v>1</v>
      </c>
      <c r="D18" s="29">
        <v>1</v>
      </c>
      <c r="E18" s="29"/>
      <c r="F18" s="29"/>
      <c r="G18" s="29"/>
      <c r="H18" s="29"/>
      <c r="I18" s="29"/>
      <c r="J18" s="29"/>
      <c r="K18" s="26"/>
      <c r="L18" s="29"/>
      <c r="M18" s="29">
        <f>SUM(C18:L18)</f>
        <v>2</v>
      </c>
    </row>
    <row r="19" spans="1:13" ht="12.75">
      <c r="A19" s="29">
        <f t="shared" si="0"/>
        <v>14</v>
      </c>
      <c r="B19" s="33" t="s">
        <v>66</v>
      </c>
      <c r="C19" s="26"/>
      <c r="D19" s="26"/>
      <c r="E19" s="26"/>
      <c r="F19" s="26"/>
      <c r="G19" s="29">
        <v>1</v>
      </c>
      <c r="H19" s="29"/>
      <c r="I19" s="26"/>
      <c r="J19" s="26"/>
      <c r="K19" s="26"/>
      <c r="L19" s="26"/>
      <c r="M19" s="29">
        <f>SUM(C19:L19)</f>
        <v>1</v>
      </c>
    </row>
    <row r="20" spans="1:13" ht="11.25" customHeight="1">
      <c r="A20" s="29">
        <f t="shared" si="0"/>
        <v>15</v>
      </c>
      <c r="B20" s="33"/>
      <c r="C20" s="26"/>
      <c r="D20" s="29"/>
      <c r="E20" s="29"/>
      <c r="F20" s="29"/>
      <c r="G20" s="29"/>
      <c r="H20" s="29"/>
      <c r="I20" s="29"/>
      <c r="J20" s="29"/>
      <c r="K20" s="26"/>
      <c r="L20" s="29"/>
      <c r="M20" s="29"/>
    </row>
    <row r="21" spans="1:13" ht="12.75" customHeight="1">
      <c r="A21" s="80" t="s">
        <v>23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2.75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8" ht="12.75">
      <c r="D28" t="s">
        <v>37</v>
      </c>
    </row>
  </sheetData>
  <mergeCells count="11">
    <mergeCell ref="A21:M22"/>
    <mergeCell ref="C3:L3"/>
    <mergeCell ref="A1:M1"/>
    <mergeCell ref="A2:M2"/>
    <mergeCell ref="G4:H4"/>
    <mergeCell ref="I4:J4"/>
    <mergeCell ref="K4:L4"/>
    <mergeCell ref="A3:A4"/>
    <mergeCell ref="B3:B4"/>
    <mergeCell ref="C4:D4"/>
    <mergeCell ref="E4:F4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0"/>
  <sheetViews>
    <sheetView zoomScale="70" zoomScaleNormal="70" workbookViewId="0" topLeftCell="A88">
      <selection activeCell="C131" sqref="C131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</cols>
  <sheetData>
    <row r="1" spans="1:6" ht="12.75">
      <c r="A1" s="72" t="s">
        <v>28</v>
      </c>
      <c r="B1" s="72"/>
      <c r="C1" s="72"/>
      <c r="D1" s="72"/>
      <c r="E1" s="72"/>
      <c r="F1" s="72"/>
    </row>
    <row r="2" spans="1:6" ht="12.75">
      <c r="A2" s="102">
        <v>43556</v>
      </c>
      <c r="B2" s="103"/>
      <c r="C2" s="103"/>
      <c r="D2" s="102">
        <v>43556</v>
      </c>
      <c r="E2" s="103"/>
      <c r="F2" s="103"/>
    </row>
    <row r="3" spans="1:6" ht="12.75">
      <c r="A3" s="103" t="s">
        <v>19</v>
      </c>
      <c r="B3" s="103"/>
      <c r="C3" s="103"/>
      <c r="D3" s="103" t="s">
        <v>20</v>
      </c>
      <c r="E3" s="103"/>
      <c r="F3" s="103"/>
    </row>
    <row r="4" spans="1:6" ht="12.75">
      <c r="A4" s="3" t="s">
        <v>1</v>
      </c>
      <c r="B4" s="3" t="s">
        <v>25</v>
      </c>
      <c r="C4" s="3" t="s">
        <v>26</v>
      </c>
      <c r="D4" s="3" t="s">
        <v>1</v>
      </c>
      <c r="E4" s="3" t="s">
        <v>25</v>
      </c>
      <c r="F4" s="3" t="s">
        <v>26</v>
      </c>
    </row>
    <row r="5" spans="1:6" ht="12.75">
      <c r="A5" s="34" t="s">
        <v>32</v>
      </c>
      <c r="B5" s="4">
        <v>80</v>
      </c>
      <c r="C5" s="34">
        <f aca="true" t="shared" si="0" ref="C5:C14">ABS(80-B5)</f>
        <v>0</v>
      </c>
      <c r="D5" s="43" t="s">
        <v>32</v>
      </c>
      <c r="E5" s="43">
        <v>75</v>
      </c>
      <c r="F5" s="43">
        <f aca="true" t="shared" si="1" ref="F5:F14">ABS(74-E5)</f>
        <v>1</v>
      </c>
    </row>
    <row r="6" spans="1:6" ht="12.75">
      <c r="A6" s="43" t="s">
        <v>38</v>
      </c>
      <c r="B6" s="44">
        <v>80</v>
      </c>
      <c r="C6" s="43">
        <f t="shared" si="0"/>
        <v>0</v>
      </c>
      <c r="D6" s="34" t="s">
        <v>45</v>
      </c>
      <c r="E6" s="34">
        <v>72</v>
      </c>
      <c r="F6" s="34">
        <f t="shared" si="1"/>
        <v>2</v>
      </c>
    </row>
    <row r="7" spans="1:6" ht="12.75">
      <c r="A7" s="34" t="s">
        <v>41</v>
      </c>
      <c r="B7" s="4">
        <v>84</v>
      </c>
      <c r="C7" s="34">
        <f t="shared" si="0"/>
        <v>4</v>
      </c>
      <c r="D7" s="33" t="s">
        <v>47</v>
      </c>
      <c r="E7" s="34">
        <v>71</v>
      </c>
      <c r="F7" s="34">
        <f t="shared" si="1"/>
        <v>3</v>
      </c>
    </row>
    <row r="8" spans="1:6" ht="12.75">
      <c r="A8" s="34" t="s">
        <v>46</v>
      </c>
      <c r="B8" s="4">
        <v>84</v>
      </c>
      <c r="C8" s="34">
        <f t="shared" si="0"/>
        <v>4</v>
      </c>
      <c r="D8" s="33" t="s">
        <v>44</v>
      </c>
      <c r="E8" s="34">
        <v>77</v>
      </c>
      <c r="F8" s="34">
        <f t="shared" si="1"/>
        <v>3</v>
      </c>
    </row>
    <row r="9" spans="1:6" ht="12.75">
      <c r="A9" s="34" t="s">
        <v>45</v>
      </c>
      <c r="B9" s="4">
        <v>86</v>
      </c>
      <c r="C9" s="34">
        <f t="shared" si="0"/>
        <v>6</v>
      </c>
      <c r="D9" s="34" t="s">
        <v>42</v>
      </c>
      <c r="E9" s="34">
        <v>70</v>
      </c>
      <c r="F9" s="34">
        <f t="shared" si="1"/>
        <v>4</v>
      </c>
    </row>
    <row r="10" spans="1:6" ht="13.5" customHeight="1">
      <c r="A10" s="33" t="s">
        <v>47</v>
      </c>
      <c r="B10" s="4">
        <v>86</v>
      </c>
      <c r="C10" s="34">
        <f t="shared" si="0"/>
        <v>6</v>
      </c>
      <c r="D10" s="33" t="s">
        <v>40</v>
      </c>
      <c r="E10" s="34">
        <v>78</v>
      </c>
      <c r="F10" s="34">
        <f t="shared" si="1"/>
        <v>4</v>
      </c>
    </row>
    <row r="11" spans="1:6" ht="12.75" customHeight="1">
      <c r="A11" s="34" t="s">
        <v>42</v>
      </c>
      <c r="B11" s="4">
        <v>65</v>
      </c>
      <c r="C11" s="34">
        <f t="shared" si="0"/>
        <v>15</v>
      </c>
      <c r="D11" s="34" t="s">
        <v>41</v>
      </c>
      <c r="E11" s="34">
        <v>67</v>
      </c>
      <c r="F11" s="34">
        <f t="shared" si="1"/>
        <v>7</v>
      </c>
    </row>
    <row r="12" spans="1:6" ht="12.75" customHeight="1">
      <c r="A12" s="33" t="s">
        <v>40</v>
      </c>
      <c r="B12" s="4">
        <v>63</v>
      </c>
      <c r="C12" s="34">
        <f t="shared" si="0"/>
        <v>17</v>
      </c>
      <c r="D12" s="33" t="s">
        <v>43</v>
      </c>
      <c r="E12" s="34">
        <v>85</v>
      </c>
      <c r="F12" s="34">
        <f t="shared" si="1"/>
        <v>11</v>
      </c>
    </row>
    <row r="13" spans="1:6" ht="12.75" customHeight="1">
      <c r="A13" s="33" t="s">
        <v>43</v>
      </c>
      <c r="B13" s="4">
        <v>98.9</v>
      </c>
      <c r="C13" s="34">
        <f t="shared" si="0"/>
        <v>18.900000000000006</v>
      </c>
      <c r="D13" s="34" t="s">
        <v>46</v>
      </c>
      <c r="E13" s="34">
        <v>95</v>
      </c>
      <c r="F13" s="34">
        <f t="shared" si="1"/>
        <v>21</v>
      </c>
    </row>
    <row r="14" spans="1:6" ht="12.75" customHeight="1">
      <c r="A14" s="33" t="s">
        <v>44</v>
      </c>
      <c r="B14" s="4">
        <v>37</v>
      </c>
      <c r="C14" s="34">
        <f t="shared" si="0"/>
        <v>43</v>
      </c>
      <c r="D14" s="34" t="s">
        <v>38</v>
      </c>
      <c r="E14" s="33">
        <v>35</v>
      </c>
      <c r="F14" s="34">
        <f t="shared" si="1"/>
        <v>39</v>
      </c>
    </row>
    <row r="15" spans="1:6" ht="12.75" customHeight="1">
      <c r="A15" s="39"/>
      <c r="B15" s="4"/>
      <c r="C15" s="34"/>
      <c r="D15" s="33"/>
      <c r="E15" s="33"/>
      <c r="F15" s="34"/>
    </row>
    <row r="16" spans="1:6" ht="12.75" customHeight="1">
      <c r="A16" s="34"/>
      <c r="B16" s="4"/>
      <c r="C16" s="34"/>
      <c r="D16" s="33"/>
      <c r="E16" s="34"/>
      <c r="F16" s="34"/>
    </row>
    <row r="17" spans="1:6" ht="12.75" customHeight="1">
      <c r="A17" s="33"/>
      <c r="B17" s="26"/>
      <c r="C17" s="34"/>
      <c r="D17" s="34"/>
      <c r="E17" s="34"/>
      <c r="F17" s="34"/>
    </row>
    <row r="18" spans="1:6" ht="12.75" customHeight="1">
      <c r="A18" s="33"/>
      <c r="B18" s="4"/>
      <c r="C18" s="34"/>
      <c r="D18" s="34"/>
      <c r="E18" s="34"/>
      <c r="F18" s="34"/>
    </row>
    <row r="19" spans="1:6" ht="12.75" customHeight="1">
      <c r="A19" s="33"/>
      <c r="B19" s="33"/>
      <c r="C19" s="34"/>
      <c r="D19" s="33"/>
      <c r="E19" s="34"/>
      <c r="F19" s="34"/>
    </row>
    <row r="20" spans="1:6" ht="12.75" customHeight="1">
      <c r="A20" s="33"/>
      <c r="B20" s="33"/>
      <c r="C20" s="34"/>
      <c r="D20" s="34"/>
      <c r="E20" s="34"/>
      <c r="F20" s="34"/>
    </row>
    <row r="21" spans="1:6" ht="12.75" customHeight="1">
      <c r="A21" s="33"/>
      <c r="B21" s="33"/>
      <c r="C21" s="34"/>
      <c r="D21" s="33"/>
      <c r="E21" s="34"/>
      <c r="F21" s="34"/>
    </row>
    <row r="22" spans="1:6" ht="12.75" customHeight="1">
      <c r="A22" s="86" t="s">
        <v>27</v>
      </c>
      <c r="B22" s="87"/>
      <c r="C22" s="87"/>
      <c r="D22" s="87"/>
      <c r="E22" s="87"/>
      <c r="F22" s="88"/>
    </row>
    <row r="23" spans="1:6" ht="12.75">
      <c r="A23" s="89" t="s">
        <v>29</v>
      </c>
      <c r="B23" s="90"/>
      <c r="C23" s="91"/>
      <c r="D23" s="89" t="s">
        <v>30</v>
      </c>
      <c r="E23" s="90"/>
      <c r="F23" s="91"/>
    </row>
    <row r="24" spans="1:6" ht="12.75">
      <c r="A24" s="92"/>
      <c r="B24" s="93"/>
      <c r="C24" s="94"/>
      <c r="D24" s="92"/>
      <c r="E24" s="93"/>
      <c r="F24" s="94"/>
    </row>
    <row r="25" spans="1:6" ht="12.75">
      <c r="A25" s="95" t="s">
        <v>49</v>
      </c>
      <c r="B25" s="90"/>
      <c r="C25" s="91"/>
      <c r="D25" s="96" t="s">
        <v>50</v>
      </c>
      <c r="E25" s="97"/>
      <c r="F25" s="98"/>
    </row>
    <row r="26" spans="1:6" ht="25.5" customHeight="1">
      <c r="A26" s="92"/>
      <c r="B26" s="93"/>
      <c r="C26" s="94"/>
      <c r="D26" s="99"/>
      <c r="E26" s="100"/>
      <c r="F26" s="101"/>
    </row>
    <row r="27" spans="1:6" ht="12.75">
      <c r="A27" s="72" t="s">
        <v>28</v>
      </c>
      <c r="B27" s="72"/>
      <c r="C27" s="72"/>
      <c r="D27" s="72"/>
      <c r="E27" s="72"/>
      <c r="F27" s="72"/>
    </row>
    <row r="28" spans="1:6" ht="12.75">
      <c r="A28" s="102">
        <v>43562</v>
      </c>
      <c r="B28" s="103"/>
      <c r="C28" s="103"/>
      <c r="D28" s="102">
        <v>43562</v>
      </c>
      <c r="E28" s="103"/>
      <c r="F28" s="103"/>
    </row>
    <row r="29" spans="1:6" ht="12.75">
      <c r="A29" s="103" t="s">
        <v>19</v>
      </c>
      <c r="B29" s="103"/>
      <c r="C29" s="103"/>
      <c r="D29" s="103" t="s">
        <v>20</v>
      </c>
      <c r="E29" s="103"/>
      <c r="F29" s="103"/>
    </row>
    <row r="30" spans="1:6" ht="12.75">
      <c r="A30" s="3" t="s">
        <v>1</v>
      </c>
      <c r="B30" s="3" t="s">
        <v>25</v>
      </c>
      <c r="C30" s="3" t="s">
        <v>26</v>
      </c>
      <c r="D30" s="3" t="s">
        <v>1</v>
      </c>
      <c r="E30" s="3" t="s">
        <v>25</v>
      </c>
      <c r="F30" s="3" t="s">
        <v>26</v>
      </c>
    </row>
    <row r="31" spans="1:6" ht="12.75">
      <c r="A31" s="34" t="s">
        <v>52</v>
      </c>
      <c r="B31" s="4">
        <v>240</v>
      </c>
      <c r="C31" s="34">
        <f aca="true" t="shared" si="2" ref="C31:C39">ABS(240-B31)</f>
        <v>0</v>
      </c>
      <c r="D31" s="33" t="s">
        <v>53</v>
      </c>
      <c r="E31" s="34">
        <v>87</v>
      </c>
      <c r="F31" s="43">
        <f aca="true" t="shared" si="3" ref="F31:F39">ABS(85-E31)</f>
        <v>2</v>
      </c>
    </row>
    <row r="32" spans="1:6" ht="12.75">
      <c r="A32" s="33" t="s">
        <v>54</v>
      </c>
      <c r="B32" s="4">
        <v>235</v>
      </c>
      <c r="C32" s="34">
        <f t="shared" si="2"/>
        <v>5</v>
      </c>
      <c r="D32" s="33" t="s">
        <v>54</v>
      </c>
      <c r="E32" s="34">
        <v>72</v>
      </c>
      <c r="F32" s="43">
        <f t="shared" si="3"/>
        <v>13</v>
      </c>
    </row>
    <row r="33" spans="1:6" ht="12.75">
      <c r="A33" s="34" t="s">
        <v>32</v>
      </c>
      <c r="B33" s="4">
        <v>262</v>
      </c>
      <c r="C33" s="34">
        <f t="shared" si="2"/>
        <v>22</v>
      </c>
      <c r="D33" s="33" t="s">
        <v>43</v>
      </c>
      <c r="E33" s="34">
        <v>98</v>
      </c>
      <c r="F33" s="43">
        <f t="shared" si="3"/>
        <v>13</v>
      </c>
    </row>
    <row r="34" spans="1:6" ht="12.75">
      <c r="A34" s="34" t="s">
        <v>41</v>
      </c>
      <c r="B34" s="4">
        <v>212</v>
      </c>
      <c r="C34" s="34">
        <f t="shared" si="2"/>
        <v>28</v>
      </c>
      <c r="D34" s="34" t="s">
        <v>32</v>
      </c>
      <c r="E34" s="34">
        <v>68</v>
      </c>
      <c r="F34" s="43">
        <f t="shared" si="3"/>
        <v>17</v>
      </c>
    </row>
    <row r="35" spans="1:6" ht="12.75">
      <c r="A35" s="33" t="s">
        <v>43</v>
      </c>
      <c r="B35" s="4">
        <v>212</v>
      </c>
      <c r="C35" s="34">
        <f t="shared" si="2"/>
        <v>28</v>
      </c>
      <c r="D35" s="39" t="s">
        <v>51</v>
      </c>
      <c r="E35" s="33">
        <v>43</v>
      </c>
      <c r="F35" s="43">
        <f t="shared" si="3"/>
        <v>42</v>
      </c>
    </row>
    <row r="36" spans="1:6" ht="12.75">
      <c r="A36" s="34" t="s">
        <v>45</v>
      </c>
      <c r="B36" s="4">
        <v>210</v>
      </c>
      <c r="C36" s="34">
        <f t="shared" si="2"/>
        <v>30</v>
      </c>
      <c r="D36" s="34" t="s">
        <v>41</v>
      </c>
      <c r="E36" s="34">
        <v>30</v>
      </c>
      <c r="F36" s="43">
        <f t="shared" si="3"/>
        <v>55</v>
      </c>
    </row>
    <row r="37" spans="1:6" ht="12.75">
      <c r="A37" s="33" t="s">
        <v>53</v>
      </c>
      <c r="B37" s="4">
        <v>210</v>
      </c>
      <c r="C37" s="34">
        <f t="shared" si="2"/>
        <v>30</v>
      </c>
      <c r="D37" s="34" t="s">
        <v>52</v>
      </c>
      <c r="E37" s="43">
        <v>180</v>
      </c>
      <c r="F37" s="43">
        <f t="shared" si="3"/>
        <v>95</v>
      </c>
    </row>
    <row r="38" spans="1:6" ht="12.75">
      <c r="A38" s="33" t="s">
        <v>40</v>
      </c>
      <c r="B38" s="4">
        <v>207</v>
      </c>
      <c r="C38" s="34">
        <f t="shared" si="2"/>
        <v>33</v>
      </c>
      <c r="D38" s="34" t="s">
        <v>45</v>
      </c>
      <c r="E38" s="34">
        <v>216</v>
      </c>
      <c r="F38" s="43">
        <f t="shared" si="3"/>
        <v>131</v>
      </c>
    </row>
    <row r="39" spans="1:6" ht="12.75">
      <c r="A39" s="39" t="s">
        <v>51</v>
      </c>
      <c r="B39" s="4">
        <v>177</v>
      </c>
      <c r="C39" s="34">
        <f t="shared" si="2"/>
        <v>63</v>
      </c>
      <c r="D39" s="33" t="s">
        <v>40</v>
      </c>
      <c r="E39" s="34">
        <v>230</v>
      </c>
      <c r="F39" s="43">
        <f t="shared" si="3"/>
        <v>145</v>
      </c>
    </row>
    <row r="40" spans="1:6" ht="12.75">
      <c r="A40" s="34"/>
      <c r="B40" s="4"/>
      <c r="C40" s="34"/>
      <c r="D40" s="34"/>
      <c r="E40" s="34"/>
      <c r="F40" s="43"/>
    </row>
    <row r="41" spans="1:6" ht="12.75">
      <c r="A41" s="43"/>
      <c r="B41" s="44"/>
      <c r="C41" s="34"/>
      <c r="D41" s="43"/>
      <c r="E41" s="33"/>
      <c r="F41" s="43"/>
    </row>
    <row r="42" spans="1:6" ht="12.75">
      <c r="A42" s="34"/>
      <c r="B42" s="4"/>
      <c r="C42" s="34"/>
      <c r="D42" s="33"/>
      <c r="E42" s="34"/>
      <c r="F42" s="34"/>
    </row>
    <row r="43" spans="1:6" ht="12.75">
      <c r="A43" s="33"/>
      <c r="B43" s="26"/>
      <c r="C43" s="34"/>
      <c r="D43" s="34"/>
      <c r="E43" s="34"/>
      <c r="F43" s="34"/>
    </row>
    <row r="44" spans="1:6" ht="12.75">
      <c r="A44" s="33"/>
      <c r="B44" s="4"/>
      <c r="C44" s="34"/>
      <c r="D44" s="34"/>
      <c r="E44" s="34"/>
      <c r="F44" s="34"/>
    </row>
    <row r="45" spans="1:6" ht="12.75">
      <c r="A45" s="33"/>
      <c r="B45" s="33"/>
      <c r="C45" s="34"/>
      <c r="D45" s="33"/>
      <c r="E45" s="34"/>
      <c r="F45" s="34"/>
    </row>
    <row r="46" spans="1:6" ht="12.75">
      <c r="A46" s="33"/>
      <c r="B46" s="33"/>
      <c r="C46" s="34"/>
      <c r="D46" s="34"/>
      <c r="E46" s="34"/>
      <c r="F46" s="34"/>
    </row>
    <row r="47" spans="1:6" ht="12.75">
      <c r="A47" s="33"/>
      <c r="B47" s="33"/>
      <c r="C47" s="34"/>
      <c r="D47" s="33"/>
      <c r="E47" s="34"/>
      <c r="F47" s="34"/>
    </row>
    <row r="48" spans="1:6" ht="12.75">
      <c r="A48" s="86" t="s">
        <v>27</v>
      </c>
      <c r="B48" s="87"/>
      <c r="C48" s="87"/>
      <c r="D48" s="87"/>
      <c r="E48" s="87"/>
      <c r="F48" s="88"/>
    </row>
    <row r="49" spans="1:6" ht="12.75">
      <c r="A49" s="89" t="s">
        <v>29</v>
      </c>
      <c r="B49" s="90"/>
      <c r="C49" s="91"/>
      <c r="D49" s="89" t="s">
        <v>30</v>
      </c>
      <c r="E49" s="90"/>
      <c r="F49" s="91"/>
    </row>
    <row r="50" spans="1:6" ht="12.75">
      <c r="A50" s="92"/>
      <c r="B50" s="93"/>
      <c r="C50" s="94"/>
      <c r="D50" s="92"/>
      <c r="E50" s="93"/>
      <c r="F50" s="94"/>
    </row>
    <row r="51" spans="1:6" ht="12.75">
      <c r="A51" s="95" t="s">
        <v>56</v>
      </c>
      <c r="B51" s="90"/>
      <c r="C51" s="91"/>
      <c r="D51" s="96" t="s">
        <v>55</v>
      </c>
      <c r="E51" s="97"/>
      <c r="F51" s="98"/>
    </row>
    <row r="52" spans="1:6" ht="12.75">
      <c r="A52" s="92"/>
      <c r="B52" s="93"/>
      <c r="C52" s="94"/>
      <c r="D52" s="99"/>
      <c r="E52" s="100"/>
      <c r="F52" s="101"/>
    </row>
    <row r="53" spans="1:6" ht="12.75">
      <c r="A53" s="72" t="s">
        <v>28</v>
      </c>
      <c r="B53" s="72"/>
      <c r="C53" s="72"/>
      <c r="D53" s="72"/>
      <c r="E53" s="72"/>
      <c r="F53" s="72"/>
    </row>
    <row r="54" spans="1:6" ht="12.75">
      <c r="A54" s="102">
        <v>43511</v>
      </c>
      <c r="B54" s="103"/>
      <c r="C54" s="103"/>
      <c r="D54" s="102">
        <v>43511</v>
      </c>
      <c r="E54" s="103"/>
      <c r="F54" s="103"/>
    </row>
    <row r="55" spans="1:6" ht="12.75">
      <c r="A55" s="103" t="s">
        <v>19</v>
      </c>
      <c r="B55" s="103"/>
      <c r="C55" s="103"/>
      <c r="D55" s="103" t="s">
        <v>20</v>
      </c>
      <c r="E55" s="103"/>
      <c r="F55" s="103"/>
    </row>
    <row r="56" spans="1:6" ht="12.75">
      <c r="A56" s="3" t="s">
        <v>1</v>
      </c>
      <c r="B56" s="3" t="s">
        <v>25</v>
      </c>
      <c r="C56" s="3" t="s">
        <v>26</v>
      </c>
      <c r="D56" s="3" t="s">
        <v>1</v>
      </c>
      <c r="E56" s="3" t="s">
        <v>25</v>
      </c>
      <c r="F56" s="3" t="s">
        <v>26</v>
      </c>
    </row>
    <row r="57" spans="1:6" ht="12.75">
      <c r="A57" s="33" t="s">
        <v>68</v>
      </c>
      <c r="B57" s="4">
        <v>3.7</v>
      </c>
      <c r="C57" s="34">
        <f aca="true" t="shared" si="4" ref="C57:C66">ABS(3.8-B57)</f>
        <v>0.09999999999999964</v>
      </c>
      <c r="D57" s="34" t="s">
        <v>62</v>
      </c>
      <c r="E57" s="34">
        <v>10</v>
      </c>
      <c r="F57" s="34">
        <f aca="true" t="shared" si="5" ref="F57:F66">ABS(11-E57)</f>
        <v>1</v>
      </c>
    </row>
    <row r="58" spans="1:6" ht="12.75">
      <c r="A58" s="33" t="s">
        <v>64</v>
      </c>
      <c r="B58" s="4">
        <v>4.2</v>
      </c>
      <c r="C58" s="34">
        <f t="shared" si="4"/>
        <v>0.40000000000000036</v>
      </c>
      <c r="D58" s="43" t="s">
        <v>41</v>
      </c>
      <c r="E58" s="43">
        <v>12</v>
      </c>
      <c r="F58" s="43">
        <f t="shared" si="5"/>
        <v>1</v>
      </c>
    </row>
    <row r="59" spans="1:6" ht="12.75">
      <c r="A59" s="34" t="s">
        <v>32</v>
      </c>
      <c r="B59" s="4">
        <v>3.1</v>
      </c>
      <c r="C59" s="34">
        <f t="shared" si="4"/>
        <v>0.6999999999999997</v>
      </c>
      <c r="D59" s="33" t="s">
        <v>64</v>
      </c>
      <c r="E59" s="34">
        <v>7</v>
      </c>
      <c r="F59" s="34">
        <f t="shared" si="5"/>
        <v>4</v>
      </c>
    </row>
    <row r="60" spans="1:6" ht="12.75">
      <c r="A60" s="34" t="s">
        <v>63</v>
      </c>
      <c r="B60" s="4">
        <v>2.6</v>
      </c>
      <c r="C60" s="34">
        <f t="shared" si="4"/>
        <v>1.1999999999999997</v>
      </c>
      <c r="D60" s="34" t="s">
        <v>66</v>
      </c>
      <c r="E60" s="34">
        <v>3</v>
      </c>
      <c r="F60" s="34">
        <f t="shared" si="5"/>
        <v>8</v>
      </c>
    </row>
    <row r="61" spans="1:6" ht="12.75">
      <c r="A61" s="34" t="s">
        <v>66</v>
      </c>
      <c r="B61" s="4">
        <v>1.5</v>
      </c>
      <c r="C61" s="34">
        <f t="shared" si="4"/>
        <v>2.3</v>
      </c>
      <c r="D61" s="33" t="s">
        <v>68</v>
      </c>
      <c r="E61" s="34">
        <v>31</v>
      </c>
      <c r="F61" s="34">
        <f t="shared" si="5"/>
        <v>20</v>
      </c>
    </row>
    <row r="62" spans="1:6" ht="12.75">
      <c r="A62" s="34" t="s">
        <v>41</v>
      </c>
      <c r="B62" s="4">
        <v>1.45</v>
      </c>
      <c r="C62" s="34">
        <f t="shared" si="4"/>
        <v>2.3499999999999996</v>
      </c>
      <c r="D62" s="33" t="s">
        <v>43</v>
      </c>
      <c r="E62" s="33">
        <v>36</v>
      </c>
      <c r="F62" s="34">
        <f t="shared" si="5"/>
        <v>25</v>
      </c>
    </row>
    <row r="63" spans="1:6" ht="12.75">
      <c r="A63" s="34" t="s">
        <v>62</v>
      </c>
      <c r="B63" s="4">
        <v>0</v>
      </c>
      <c r="C63" s="34">
        <f t="shared" si="4"/>
        <v>3.8</v>
      </c>
      <c r="D63" s="39" t="s">
        <v>65</v>
      </c>
      <c r="E63" s="34">
        <v>42</v>
      </c>
      <c r="F63" s="34">
        <f t="shared" si="5"/>
        <v>31</v>
      </c>
    </row>
    <row r="64" spans="1:6" ht="12.75">
      <c r="A64" s="39" t="s">
        <v>65</v>
      </c>
      <c r="B64" s="4">
        <v>13</v>
      </c>
      <c r="C64" s="34">
        <f t="shared" si="4"/>
        <v>9.2</v>
      </c>
      <c r="D64" s="34" t="s">
        <v>32</v>
      </c>
      <c r="E64" s="34">
        <v>50</v>
      </c>
      <c r="F64" s="34">
        <f t="shared" si="5"/>
        <v>39</v>
      </c>
    </row>
    <row r="65" spans="1:6" ht="12.75">
      <c r="A65" s="33" t="s">
        <v>43</v>
      </c>
      <c r="B65" s="4">
        <v>67.5</v>
      </c>
      <c r="C65" s="34">
        <f t="shared" si="4"/>
        <v>63.7</v>
      </c>
      <c r="D65" s="34" t="s">
        <v>63</v>
      </c>
      <c r="E65" s="34">
        <v>100</v>
      </c>
      <c r="F65" s="34">
        <f t="shared" si="5"/>
        <v>89</v>
      </c>
    </row>
    <row r="66" spans="1:6" ht="12.75">
      <c r="A66" s="33" t="s">
        <v>67</v>
      </c>
      <c r="B66" s="4">
        <v>75</v>
      </c>
      <c r="C66" s="34">
        <f t="shared" si="4"/>
        <v>71.2</v>
      </c>
      <c r="D66" s="33" t="s">
        <v>67</v>
      </c>
      <c r="E66" s="34">
        <v>270</v>
      </c>
      <c r="F66" s="34">
        <f t="shared" si="5"/>
        <v>259</v>
      </c>
    </row>
    <row r="67" spans="1:6" ht="12.75">
      <c r="A67" s="43"/>
      <c r="B67" s="44"/>
      <c r="C67" s="34"/>
      <c r="D67" s="43"/>
      <c r="E67" s="33"/>
      <c r="F67" s="43"/>
    </row>
    <row r="68" spans="1:6" ht="12.75">
      <c r="A68" s="34"/>
      <c r="B68" s="4"/>
      <c r="C68" s="34"/>
      <c r="D68" s="33"/>
      <c r="E68" s="34"/>
      <c r="F68" s="34"/>
    </row>
    <row r="69" spans="1:6" ht="12.75">
      <c r="A69" s="33"/>
      <c r="B69" s="26"/>
      <c r="C69" s="34"/>
      <c r="D69" s="34"/>
      <c r="E69" s="34"/>
      <c r="F69" s="34"/>
    </row>
    <row r="70" spans="1:6" ht="12.75">
      <c r="A70" s="33"/>
      <c r="B70" s="4"/>
      <c r="C70" s="34"/>
      <c r="D70" s="34"/>
      <c r="E70" s="34"/>
      <c r="F70" s="34"/>
    </row>
    <row r="71" spans="1:6" ht="12.75">
      <c r="A71" s="33"/>
      <c r="B71" s="33"/>
      <c r="C71" s="34"/>
      <c r="D71" s="33"/>
      <c r="E71" s="34"/>
      <c r="F71" s="34"/>
    </row>
    <row r="72" spans="1:6" ht="12.75">
      <c r="A72" s="33"/>
      <c r="B72" s="33"/>
      <c r="C72" s="34"/>
      <c r="D72" s="34"/>
      <c r="E72" s="34"/>
      <c r="F72" s="34"/>
    </row>
    <row r="73" spans="1:6" ht="12.75">
      <c r="A73" s="33"/>
      <c r="B73" s="33"/>
      <c r="C73" s="34"/>
      <c r="D73" s="33"/>
      <c r="E73" s="34"/>
      <c r="F73" s="34"/>
    </row>
    <row r="74" spans="1:6" ht="12.75">
      <c r="A74" s="86" t="s">
        <v>27</v>
      </c>
      <c r="B74" s="87"/>
      <c r="C74" s="87"/>
      <c r="D74" s="87"/>
      <c r="E74" s="87"/>
      <c r="F74" s="88"/>
    </row>
    <row r="75" spans="1:6" ht="12.75">
      <c r="A75" s="89" t="s">
        <v>29</v>
      </c>
      <c r="B75" s="90"/>
      <c r="C75" s="91"/>
      <c r="D75" s="89" t="s">
        <v>30</v>
      </c>
      <c r="E75" s="90"/>
      <c r="F75" s="91"/>
    </row>
    <row r="76" spans="1:6" ht="12.75">
      <c r="A76" s="92"/>
      <c r="B76" s="93"/>
      <c r="C76" s="94"/>
      <c r="D76" s="92"/>
      <c r="E76" s="93"/>
      <c r="F76" s="94"/>
    </row>
    <row r="77" spans="1:6" ht="12.75">
      <c r="A77" s="95" t="s">
        <v>70</v>
      </c>
      <c r="B77" s="90"/>
      <c r="C77" s="91"/>
      <c r="D77" s="96" t="s">
        <v>69</v>
      </c>
      <c r="E77" s="97"/>
      <c r="F77" s="98"/>
    </row>
    <row r="78" spans="1:6" ht="12.75">
      <c r="A78" s="92"/>
      <c r="B78" s="93"/>
      <c r="C78" s="94"/>
      <c r="D78" s="99"/>
      <c r="E78" s="100"/>
      <c r="F78" s="101"/>
    </row>
    <row r="79" spans="1:6" ht="12.75">
      <c r="A79" s="72" t="s">
        <v>28</v>
      </c>
      <c r="B79" s="72"/>
      <c r="C79" s="72"/>
      <c r="D79" s="72"/>
      <c r="E79" s="72"/>
      <c r="F79" s="72"/>
    </row>
    <row r="80" spans="1:6" ht="12.75">
      <c r="A80" s="102">
        <v>43511</v>
      </c>
      <c r="B80" s="103"/>
      <c r="C80" s="103"/>
      <c r="D80" s="102">
        <v>43511</v>
      </c>
      <c r="E80" s="103"/>
      <c r="F80" s="103"/>
    </row>
    <row r="81" spans="1:6" ht="12.75">
      <c r="A81" s="103" t="s">
        <v>19</v>
      </c>
      <c r="B81" s="103"/>
      <c r="C81" s="103"/>
      <c r="D81" s="103" t="s">
        <v>20</v>
      </c>
      <c r="E81" s="103"/>
      <c r="F81" s="103"/>
    </row>
    <row r="82" spans="1:6" ht="12.75">
      <c r="A82" s="3" t="s">
        <v>1</v>
      </c>
      <c r="B82" s="3" t="s">
        <v>25</v>
      </c>
      <c r="C82" s="3" t="s">
        <v>26</v>
      </c>
      <c r="D82" s="3" t="s">
        <v>1</v>
      </c>
      <c r="E82" s="3" t="s">
        <v>25</v>
      </c>
      <c r="F82" s="3" t="s">
        <v>26</v>
      </c>
    </row>
    <row r="83" spans="1:6" ht="12.75">
      <c r="A83" s="33" t="s">
        <v>73</v>
      </c>
      <c r="B83" s="4">
        <v>1982</v>
      </c>
      <c r="C83" s="34">
        <f>ABS(1986-B83)</f>
        <v>4</v>
      </c>
      <c r="D83" s="34" t="s">
        <v>41</v>
      </c>
      <c r="E83" s="34">
        <v>185</v>
      </c>
      <c r="F83" s="34">
        <f>ABS(157-E83)</f>
        <v>28</v>
      </c>
    </row>
    <row r="84" spans="1:6" ht="12.75">
      <c r="A84" s="34" t="s">
        <v>32</v>
      </c>
      <c r="B84" s="4">
        <v>1948</v>
      </c>
      <c r="C84" s="34">
        <f>ABS(1986-B84)</f>
        <v>38</v>
      </c>
      <c r="D84" s="33" t="s">
        <v>73</v>
      </c>
      <c r="E84" s="34">
        <v>192</v>
      </c>
      <c r="F84" s="34">
        <f>ABS(157-E84)</f>
        <v>35</v>
      </c>
    </row>
    <row r="85" spans="1:6" ht="12.75">
      <c r="A85" s="34" t="s">
        <v>41</v>
      </c>
      <c r="B85" s="4">
        <v>1947</v>
      </c>
      <c r="C85" s="34">
        <f>ABS(1986-B85)</f>
        <v>39</v>
      </c>
      <c r="D85" s="34" t="s">
        <v>32</v>
      </c>
      <c r="E85" s="43">
        <v>218</v>
      </c>
      <c r="F85" s="34">
        <f>ABS(157-E85)</f>
        <v>61</v>
      </c>
    </row>
    <row r="86" spans="1:6" ht="12.75">
      <c r="A86" s="33" t="s">
        <v>43</v>
      </c>
      <c r="B86" s="4">
        <v>1850</v>
      </c>
      <c r="C86" s="34">
        <f>ABS(1986-B86)</f>
        <v>136</v>
      </c>
      <c r="D86" s="33" t="s">
        <v>43</v>
      </c>
      <c r="E86" s="34">
        <v>243</v>
      </c>
      <c r="F86" s="34">
        <f>ABS(157-E86)</f>
        <v>86</v>
      </c>
    </row>
    <row r="87" spans="1:6" ht="12.75">
      <c r="A87" s="33" t="s">
        <v>74</v>
      </c>
      <c r="B87" s="4">
        <v>0</v>
      </c>
      <c r="C87" s="34">
        <f>ABS(1986-B87)</f>
        <v>1986</v>
      </c>
      <c r="D87" s="33" t="s">
        <v>74</v>
      </c>
      <c r="E87" s="34">
        <v>245</v>
      </c>
      <c r="F87" s="34">
        <f>ABS(157-E87)</f>
        <v>88</v>
      </c>
    </row>
    <row r="88" spans="1:6" ht="12.75">
      <c r="A88" s="34"/>
      <c r="B88" s="4"/>
      <c r="C88" s="34"/>
      <c r="D88" s="34"/>
      <c r="E88" s="33"/>
      <c r="F88" s="34"/>
    </row>
    <row r="89" spans="1:6" ht="12.75">
      <c r="A89" s="34"/>
      <c r="B89" s="4"/>
      <c r="C89" s="34"/>
      <c r="D89" s="39"/>
      <c r="E89" s="34"/>
      <c r="F89" s="34"/>
    </row>
    <row r="90" spans="1:6" ht="12.75">
      <c r="A90" s="34"/>
      <c r="B90" s="4"/>
      <c r="C90" s="34"/>
      <c r="D90" s="34"/>
      <c r="E90" s="34"/>
      <c r="F90" s="34"/>
    </row>
    <row r="91" spans="1:6" ht="12.75">
      <c r="A91" s="39"/>
      <c r="B91" s="4"/>
      <c r="C91" s="34"/>
      <c r="D91" s="34"/>
      <c r="E91" s="34"/>
      <c r="F91" s="34"/>
    </row>
    <row r="92" spans="1:6" ht="12.75">
      <c r="A92" s="33"/>
      <c r="B92" s="4"/>
      <c r="C92" s="34"/>
      <c r="D92" s="33"/>
      <c r="E92" s="34"/>
      <c r="F92" s="34"/>
    </row>
    <row r="93" spans="1:6" ht="12.75">
      <c r="A93" s="43"/>
      <c r="B93" s="44"/>
      <c r="C93" s="34"/>
      <c r="D93" s="43"/>
      <c r="E93" s="33"/>
      <c r="F93" s="43"/>
    </row>
    <row r="94" spans="1:6" ht="12.75">
      <c r="A94" s="34"/>
      <c r="B94" s="4"/>
      <c r="C94" s="34"/>
      <c r="D94" s="33"/>
      <c r="E94" s="34"/>
      <c r="F94" s="34"/>
    </row>
    <row r="95" spans="1:6" ht="12.75">
      <c r="A95" s="33"/>
      <c r="B95" s="26"/>
      <c r="C95" s="34"/>
      <c r="D95" s="34"/>
      <c r="E95" s="34"/>
      <c r="F95" s="34"/>
    </row>
    <row r="96" spans="1:6" ht="12.75">
      <c r="A96" s="33"/>
      <c r="B96" s="4"/>
      <c r="C96" s="34"/>
      <c r="D96" s="34"/>
      <c r="E96" s="34"/>
      <c r="F96" s="34"/>
    </row>
    <row r="97" spans="1:6" ht="12.75">
      <c r="A97" s="33"/>
      <c r="B97" s="33"/>
      <c r="C97" s="34"/>
      <c r="D97" s="33"/>
      <c r="E97" s="34"/>
      <c r="F97" s="34"/>
    </row>
    <row r="98" spans="1:6" ht="12.75">
      <c r="A98" s="33"/>
      <c r="B98" s="33"/>
      <c r="C98" s="34"/>
      <c r="D98" s="34"/>
      <c r="E98" s="34"/>
      <c r="F98" s="34"/>
    </row>
    <row r="99" spans="1:6" ht="12.75">
      <c r="A99" s="33"/>
      <c r="B99" s="33"/>
      <c r="C99" s="34"/>
      <c r="D99" s="33"/>
      <c r="E99" s="34"/>
      <c r="F99" s="34"/>
    </row>
    <row r="100" spans="1:6" ht="12.75">
      <c r="A100" s="86" t="s">
        <v>27</v>
      </c>
      <c r="B100" s="87"/>
      <c r="C100" s="87"/>
      <c r="D100" s="87"/>
      <c r="E100" s="87"/>
      <c r="F100" s="88"/>
    </row>
    <row r="101" spans="1:6" ht="12.75">
      <c r="A101" s="89" t="s">
        <v>29</v>
      </c>
      <c r="B101" s="90"/>
      <c r="C101" s="91"/>
      <c r="D101" s="89" t="s">
        <v>30</v>
      </c>
      <c r="E101" s="90"/>
      <c r="F101" s="91"/>
    </row>
    <row r="102" spans="1:6" ht="12.75">
      <c r="A102" s="92"/>
      <c r="B102" s="93"/>
      <c r="C102" s="94"/>
      <c r="D102" s="92"/>
      <c r="E102" s="93"/>
      <c r="F102" s="94"/>
    </row>
    <row r="103" spans="1:6" ht="12.75">
      <c r="A103" s="95" t="s">
        <v>75</v>
      </c>
      <c r="B103" s="90"/>
      <c r="C103" s="91"/>
      <c r="D103" s="96" t="s">
        <v>76</v>
      </c>
      <c r="E103" s="97"/>
      <c r="F103" s="98"/>
    </row>
    <row r="104" spans="1:6" ht="12.75">
      <c r="A104" s="92"/>
      <c r="B104" s="93"/>
      <c r="C104" s="94"/>
      <c r="D104" s="99"/>
      <c r="E104" s="100"/>
      <c r="F104" s="101"/>
    </row>
    <row r="105" spans="1:6" ht="12.75">
      <c r="A105" s="72" t="s">
        <v>28</v>
      </c>
      <c r="B105" s="72"/>
      <c r="C105" s="72"/>
      <c r="D105" s="72"/>
      <c r="E105" s="72"/>
      <c r="F105" s="72"/>
    </row>
    <row r="106" spans="1:6" ht="12.75">
      <c r="A106" s="102">
        <v>43511</v>
      </c>
      <c r="B106" s="103"/>
      <c r="C106" s="103"/>
      <c r="D106" s="102">
        <v>43511</v>
      </c>
      <c r="E106" s="103"/>
      <c r="F106" s="103"/>
    </row>
    <row r="107" spans="1:6" ht="12.75">
      <c r="A107" s="103" t="s">
        <v>19</v>
      </c>
      <c r="B107" s="103"/>
      <c r="C107" s="103"/>
      <c r="D107" s="103" t="s">
        <v>20</v>
      </c>
      <c r="E107" s="103"/>
      <c r="F107" s="103"/>
    </row>
    <row r="108" spans="1:6" ht="12.75">
      <c r="A108" s="3" t="s">
        <v>1</v>
      </c>
      <c r="B108" s="3" t="s">
        <v>25</v>
      </c>
      <c r="C108" s="3" t="s">
        <v>26</v>
      </c>
      <c r="D108" s="3" t="s">
        <v>1</v>
      </c>
      <c r="E108" s="3" t="s">
        <v>25</v>
      </c>
      <c r="F108" s="3" t="s">
        <v>26</v>
      </c>
    </row>
    <row r="109" spans="1:6" ht="12.75">
      <c r="A109" s="39" t="s">
        <v>40</v>
      </c>
      <c r="B109" s="4">
        <v>23</v>
      </c>
      <c r="C109" s="34">
        <f>ABS(22-B109)</f>
        <v>1</v>
      </c>
      <c r="D109" s="34" t="s">
        <v>68</v>
      </c>
      <c r="E109" s="34">
        <v>66.5</v>
      </c>
      <c r="F109" s="34">
        <f>ABS(67.1-E109)</f>
        <v>0.5999999999999943</v>
      </c>
    </row>
    <row r="110" spans="1:6" ht="12.75">
      <c r="A110" s="33" t="s">
        <v>43</v>
      </c>
      <c r="B110" s="4">
        <v>14</v>
      </c>
      <c r="C110" s="34">
        <f>ABS(22-B110)</f>
        <v>8</v>
      </c>
      <c r="D110" s="34" t="s">
        <v>41</v>
      </c>
      <c r="E110" s="34">
        <v>48.2</v>
      </c>
      <c r="F110" s="34">
        <f>ABS(67.1-E110)</f>
        <v>18.89999999999999</v>
      </c>
    </row>
    <row r="111" spans="1:6" ht="12.75">
      <c r="A111" s="34" t="s">
        <v>68</v>
      </c>
      <c r="B111" s="4">
        <v>13</v>
      </c>
      <c r="C111" s="34">
        <f>ABS(22-B111)</f>
        <v>9</v>
      </c>
      <c r="D111" s="33" t="s">
        <v>79</v>
      </c>
      <c r="E111" s="34">
        <v>87.42</v>
      </c>
      <c r="F111" s="34">
        <f>ABS(67.1-E111)</f>
        <v>20.320000000000007</v>
      </c>
    </row>
    <row r="112" spans="1:6" ht="12.75">
      <c r="A112" s="33" t="s">
        <v>79</v>
      </c>
      <c r="B112" s="4">
        <v>12</v>
      </c>
      <c r="C112" s="34">
        <f>ABS(22-B112)</f>
        <v>10</v>
      </c>
      <c r="D112" s="34" t="s">
        <v>80</v>
      </c>
      <c r="E112" s="43">
        <v>40.2</v>
      </c>
      <c r="F112" s="34">
        <f>ABS(67.1-E112)</f>
        <v>26.89999999999999</v>
      </c>
    </row>
    <row r="113" spans="1:6" ht="12.75">
      <c r="A113" s="34" t="s">
        <v>32</v>
      </c>
      <c r="B113" s="4">
        <v>32</v>
      </c>
      <c r="C113" s="34">
        <f>ABS(22-B113)</f>
        <v>10</v>
      </c>
      <c r="D113" s="33" t="s">
        <v>78</v>
      </c>
      <c r="E113" s="34">
        <v>0</v>
      </c>
      <c r="F113" s="34">
        <f>ABS(67.1-E113)</f>
        <v>67.1</v>
      </c>
    </row>
    <row r="114" spans="1:6" ht="12.75">
      <c r="A114" s="34" t="s">
        <v>80</v>
      </c>
      <c r="B114" s="4">
        <v>11</v>
      </c>
      <c r="C114" s="34">
        <f>ABS(22-B114)</f>
        <v>11</v>
      </c>
      <c r="D114" s="34" t="s">
        <v>32</v>
      </c>
      <c r="E114" s="34">
        <v>270</v>
      </c>
      <c r="F114" s="34">
        <f>ABS(67.1-E114)</f>
        <v>202.9</v>
      </c>
    </row>
    <row r="115" spans="1:6" ht="12.75">
      <c r="A115" s="34" t="s">
        <v>41</v>
      </c>
      <c r="B115" s="4">
        <v>9</v>
      </c>
      <c r="C115" s="34">
        <f>ABS(22-B115)</f>
        <v>13</v>
      </c>
      <c r="D115" s="34" t="s">
        <v>81</v>
      </c>
      <c r="E115" s="34">
        <v>392.2</v>
      </c>
      <c r="F115" s="34">
        <f>ABS(67.1-E115)</f>
        <v>325.1</v>
      </c>
    </row>
    <row r="116" spans="1:6" ht="12.75">
      <c r="A116" s="34" t="s">
        <v>81</v>
      </c>
      <c r="B116" s="4">
        <v>8</v>
      </c>
      <c r="C116" s="34">
        <f>ABS(22-B116)</f>
        <v>14</v>
      </c>
      <c r="D116" s="33" t="s">
        <v>43</v>
      </c>
      <c r="E116" s="33">
        <v>832.4</v>
      </c>
      <c r="F116" s="34">
        <f>ABS(67.1-E116)</f>
        <v>765.3</v>
      </c>
    </row>
    <row r="117" spans="1:6" ht="12.75">
      <c r="A117" s="33" t="s">
        <v>78</v>
      </c>
      <c r="B117" s="4">
        <v>2</v>
      </c>
      <c r="C117" s="34">
        <f>ABS(22-B117)</f>
        <v>20</v>
      </c>
      <c r="D117" s="39" t="s">
        <v>40</v>
      </c>
      <c r="E117" s="34">
        <v>2310.5</v>
      </c>
      <c r="F117" s="34">
        <f>ABS(67.1-E117)</f>
        <v>2243.4</v>
      </c>
    </row>
    <row r="118" spans="1:6" ht="12.75">
      <c r="A118" s="33"/>
      <c r="B118" s="4"/>
      <c r="C118" s="34"/>
      <c r="D118" s="33"/>
      <c r="E118" s="34"/>
      <c r="F118" s="34"/>
    </row>
    <row r="119" spans="1:6" ht="12.75">
      <c r="A119" s="43"/>
      <c r="B119" s="44"/>
      <c r="C119" s="34"/>
      <c r="D119" s="43"/>
      <c r="E119" s="33"/>
      <c r="F119" s="43"/>
    </row>
    <row r="120" spans="1:6" ht="12.75">
      <c r="A120" s="34"/>
      <c r="B120" s="4"/>
      <c r="C120" s="34"/>
      <c r="D120" s="33"/>
      <c r="E120" s="34"/>
      <c r="F120" s="34"/>
    </row>
    <row r="121" spans="1:6" ht="12.75">
      <c r="A121" s="33"/>
      <c r="B121" s="26"/>
      <c r="C121" s="34"/>
      <c r="D121" s="34"/>
      <c r="E121" s="34"/>
      <c r="F121" s="34"/>
    </row>
    <row r="122" spans="1:6" ht="12.75">
      <c r="A122" s="33"/>
      <c r="B122" s="4"/>
      <c r="C122" s="34"/>
      <c r="D122" s="34"/>
      <c r="E122" s="34"/>
      <c r="F122" s="34"/>
    </row>
    <row r="123" spans="1:6" ht="12.75">
      <c r="A123" s="33"/>
      <c r="B123" s="33"/>
      <c r="C123" s="34"/>
      <c r="D123" s="33"/>
      <c r="E123" s="34"/>
      <c r="F123" s="34"/>
    </row>
    <row r="124" spans="1:6" ht="12.75">
      <c r="A124" s="33"/>
      <c r="B124" s="33"/>
      <c r="C124" s="34"/>
      <c r="D124" s="34"/>
      <c r="E124" s="34"/>
      <c r="F124" s="34"/>
    </row>
    <row r="125" spans="1:6" ht="12.75">
      <c r="A125" s="33"/>
      <c r="B125" s="33"/>
      <c r="C125" s="34"/>
      <c r="D125" s="33"/>
      <c r="E125" s="34"/>
      <c r="F125" s="34"/>
    </row>
    <row r="126" spans="1:6" ht="12.75">
      <c r="A126" s="86" t="s">
        <v>27</v>
      </c>
      <c r="B126" s="87"/>
      <c r="C126" s="87"/>
      <c r="D126" s="87"/>
      <c r="E126" s="87"/>
      <c r="F126" s="88"/>
    </row>
    <row r="127" spans="1:6" ht="12.75">
      <c r="A127" s="89" t="s">
        <v>29</v>
      </c>
      <c r="B127" s="90"/>
      <c r="C127" s="91"/>
      <c r="D127" s="89" t="s">
        <v>30</v>
      </c>
      <c r="E127" s="90"/>
      <c r="F127" s="91"/>
    </row>
    <row r="128" spans="1:6" ht="12.75">
      <c r="A128" s="92"/>
      <c r="B128" s="93"/>
      <c r="C128" s="94"/>
      <c r="D128" s="92"/>
      <c r="E128" s="93"/>
      <c r="F128" s="94"/>
    </row>
    <row r="129" spans="1:6" ht="12.75">
      <c r="A129" s="95" t="s">
        <v>83</v>
      </c>
      <c r="B129" s="90"/>
      <c r="C129" s="91"/>
      <c r="D129" s="96" t="s">
        <v>82</v>
      </c>
      <c r="E129" s="97"/>
      <c r="F129" s="98"/>
    </row>
    <row r="130" spans="1:6" ht="12.75">
      <c r="A130" s="92"/>
      <c r="B130" s="93"/>
      <c r="C130" s="94"/>
      <c r="D130" s="99"/>
      <c r="E130" s="100"/>
      <c r="F130" s="101"/>
    </row>
  </sheetData>
  <mergeCells count="50">
    <mergeCell ref="A126:F126"/>
    <mergeCell ref="A127:C128"/>
    <mergeCell ref="D127:F128"/>
    <mergeCell ref="A129:C130"/>
    <mergeCell ref="D129:F130"/>
    <mergeCell ref="A105:F105"/>
    <mergeCell ref="A106:C106"/>
    <mergeCell ref="D106:F106"/>
    <mergeCell ref="A107:C107"/>
    <mergeCell ref="D107:F107"/>
    <mergeCell ref="A48:F48"/>
    <mergeCell ref="A49:C50"/>
    <mergeCell ref="D49:F50"/>
    <mergeCell ref="A51:C52"/>
    <mergeCell ref="D51:F52"/>
    <mergeCell ref="A27:F27"/>
    <mergeCell ref="A28:C28"/>
    <mergeCell ref="D28:F28"/>
    <mergeCell ref="A29:C29"/>
    <mergeCell ref="D29:F29"/>
    <mergeCell ref="A25:C26"/>
    <mergeCell ref="D25:F26"/>
    <mergeCell ref="D3:F3"/>
    <mergeCell ref="A22:F22"/>
    <mergeCell ref="A23:C24"/>
    <mergeCell ref="D23:F24"/>
    <mergeCell ref="A1:F1"/>
    <mergeCell ref="A2:C2"/>
    <mergeCell ref="A3:C3"/>
    <mergeCell ref="D2:F2"/>
    <mergeCell ref="A53:F53"/>
    <mergeCell ref="A54:C54"/>
    <mergeCell ref="D54:F54"/>
    <mergeCell ref="A55:C55"/>
    <mergeCell ref="D55:F55"/>
    <mergeCell ref="A74:F74"/>
    <mergeCell ref="A75:C76"/>
    <mergeCell ref="D75:F76"/>
    <mergeCell ref="A77:C78"/>
    <mergeCell ref="D77:F78"/>
    <mergeCell ref="A79:F79"/>
    <mergeCell ref="A80:C80"/>
    <mergeCell ref="D80:F80"/>
    <mergeCell ref="A81:C81"/>
    <mergeCell ref="D81:F81"/>
    <mergeCell ref="A100:F100"/>
    <mergeCell ref="A101:C102"/>
    <mergeCell ref="D101:F102"/>
    <mergeCell ref="A103:C104"/>
    <mergeCell ref="D103:F10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2019-04-29T20:37:40Z</dcterms:modified>
  <cp:category/>
  <cp:version/>
  <cp:contentType/>
  <cp:contentStatus/>
</cp:coreProperties>
</file>