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<sst xmlns="http://schemas.openxmlformats.org/spreadsheetml/2006/main" count="238" uniqueCount="85">
  <si>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</si>
  <si>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</si>
  <si>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</si>
  <si>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</si>
  <si>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</si>
  <si>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</si>
  <si>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</si>
  <si>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</si>
  <si>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</si>
  <si>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</si>
  <si>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</si>
  <si>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</si>
  <si>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</si>
  <si>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</si>
  <si>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</si>
  <si>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</si>
  <si>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</si>
  <si>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</si>
  <si>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</si>
  <si>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</si>
  <si>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</si>
  <si>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</si>
  <si>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</si>
  <si>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</si>
  <si>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</si>
  <si>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</si>
  <si>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</si>
  <si>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</si>
  <si>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</si>
  <si>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</si>
  <si>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</si>
  <si>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</si>
  <si>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MUSIC INTROS</t>
  </si>
  <si>
    <t>GENERAL KNOWLEDGE</t>
  </si>
  <si>
    <t>F&amp;D S&amp;L TV&amp;FIL,M</t>
  </si>
  <si>
    <t>S&amp;N H&amp;G A&amp;L</t>
  </si>
  <si>
    <t>+</t>
  </si>
  <si>
    <t>The Rutland &amp; Derby - Monday Night Quiz - Quiz League #70</t>
  </si>
  <si>
    <t xml:space="preserve">IM WITH DUMMY </t>
  </si>
  <si>
    <t>WE HAVENT A HOPE</t>
  </si>
  <si>
    <t>PSWS</t>
  </si>
  <si>
    <t>IVC2</t>
  </si>
  <si>
    <t>SORRY WE HAVENT A CLUE</t>
  </si>
  <si>
    <t>S&amp;M</t>
  </si>
  <si>
    <t xml:space="preserve">MURDER DUCKS </t>
  </si>
  <si>
    <t>PICK N MIX</t>
  </si>
  <si>
    <t xml:space="preserve">THE ALLSORTS </t>
  </si>
  <si>
    <t>TEAM BOSLEY</t>
  </si>
  <si>
    <t>BEAVIS &amp; BUTTHEAD DO SETH</t>
  </si>
  <si>
    <t>THE A TEAM</t>
  </si>
  <si>
    <t>TEAM NAME</t>
  </si>
  <si>
    <t>ANAGRAMS</t>
  </si>
  <si>
    <t>WE HAVENT A HOPE 1</t>
  </si>
  <si>
    <t>TEAM BOSLEY 14</t>
  </si>
  <si>
    <t>I THOUGHT THIS WAS SPEED DATING</t>
  </si>
  <si>
    <t>OOPS I SETHED IT AGAIN</t>
  </si>
  <si>
    <t>FLORENCE NIGHTENGALES</t>
  </si>
  <si>
    <t>THEN THERE WAS 8</t>
  </si>
  <si>
    <t>FRENCH LOT IN LEICESTER</t>
  </si>
  <si>
    <t>NAVRAC NATION</t>
  </si>
  <si>
    <t xml:space="preserve">OOPS I SETHED IT AGAIN 11 </t>
  </si>
  <si>
    <t>THE A TEAM 2</t>
  </si>
  <si>
    <t>THEN THERE WERE 8</t>
  </si>
  <si>
    <t>TEAM SETH</t>
  </si>
  <si>
    <t>LOGOS</t>
  </si>
  <si>
    <t>OH SETH WHERE ART THOU</t>
  </si>
  <si>
    <t xml:space="preserve">NO NAME </t>
  </si>
  <si>
    <t>JOHN TRIVALTA</t>
  </si>
  <si>
    <t>THE MURDER DUCKS</t>
  </si>
  <si>
    <t>LRWG</t>
  </si>
  <si>
    <t>SCRUM QUEENS</t>
  </si>
  <si>
    <t>TEAM WITH NO NAME 2</t>
  </si>
  <si>
    <t>ALL SORTS 11</t>
  </si>
  <si>
    <t>MURDER DUCKS</t>
  </si>
  <si>
    <t>JOHN TRVIALTA</t>
  </si>
  <si>
    <t>JOHN TRIVIALTA</t>
  </si>
  <si>
    <t>TEAM WITH NO NAME</t>
  </si>
  <si>
    <t>IMPOSSIBLE</t>
  </si>
  <si>
    <t>SETH WEARS PRADA</t>
  </si>
  <si>
    <t>RATE OUR QUAILS</t>
  </si>
  <si>
    <t>BARDON DREAM TEAM</t>
  </si>
  <si>
    <t>Week Number: #4</t>
  </si>
  <si>
    <t>FAMOUS FACES</t>
  </si>
  <si>
    <t>NO NAME OUTSIDE</t>
  </si>
  <si>
    <t>RATE OUR QUAILS 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</si>
</sst>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  <numFmt numFmtId="178" formatCode="&quot;$&quot;#,##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178" fontId="0" fillId="0" borderId="0" xfId="0" applyNumberFormat="1" applyAlignment="1">
      <alignment/>
    </xf>
    <xf numFmtId="0" fontId="0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workbookViewId="0" topLeftCell="A1">
      <selection activeCell="A5" sqref="A5:IV5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2" t="s">
        <v>37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65" t="s">
        <v>16</v>
      </c>
      <c r="B2" s="66"/>
      <c r="C2" s="66"/>
      <c r="D2" s="66"/>
      <c r="E2" s="66"/>
      <c r="F2" s="66"/>
      <c r="G2" s="66"/>
      <c r="H2" s="37">
        <v>4</v>
      </c>
      <c r="I2" s="67"/>
      <c r="J2" s="68"/>
    </row>
    <row r="3" spans="1:10" ht="12.75" customHeight="1">
      <c r="A3" s="69" t="s">
        <v>0</v>
      </c>
      <c r="B3" s="71" t="s">
        <v>1</v>
      </c>
      <c r="C3" s="69" t="s">
        <v>17</v>
      </c>
      <c r="D3" s="73" t="s">
        <v>24</v>
      </c>
      <c r="E3" s="74"/>
      <c r="F3" s="74"/>
      <c r="G3" s="74"/>
      <c r="H3" s="75"/>
      <c r="I3" s="69" t="s">
        <v>3</v>
      </c>
      <c r="J3" s="10" t="s">
        <v>14</v>
      </c>
    </row>
    <row r="4" spans="1:10" ht="12.75">
      <c r="A4" s="70"/>
      <c r="B4" s="72"/>
      <c r="C4" s="70"/>
      <c r="D4" s="2">
        <v>43619</v>
      </c>
      <c r="E4" s="2">
        <f>D4+7</f>
        <v>43626</v>
      </c>
      <c r="F4" s="2">
        <f>E4+7</f>
        <v>43633</v>
      </c>
      <c r="G4" s="2">
        <f>F4+7</f>
        <v>43640</v>
      </c>
      <c r="H4" s="2"/>
      <c r="I4" s="70"/>
      <c r="J4" s="10" t="s">
        <v>15</v>
      </c>
    </row>
    <row r="5" spans="1:10" s="31" customFormat="1" ht="12.75" customHeight="1">
      <c r="A5" s="32">
        <v>1</v>
      </c>
      <c r="B5" s="34" t="s">
        <v>46</v>
      </c>
      <c r="C5" s="4">
        <v>3</v>
      </c>
      <c r="D5" s="4">
        <v>61.5</v>
      </c>
      <c r="E5" s="4">
        <v>48</v>
      </c>
      <c r="F5" s="4">
        <v>58</v>
      </c>
      <c r="G5" s="4">
        <v>55</v>
      </c>
      <c r="H5" s="4"/>
      <c r="I5" s="4">
        <f>SUM(D5:H5)</f>
        <v>222.5</v>
      </c>
      <c r="J5" s="30">
        <f aca="true" t="shared" si="0" ref="J5:J16">I5/C5</f>
        <v>74.16666666666667</v>
      </c>
    </row>
    <row r="6" spans="1:10" s="31" customFormat="1" ht="12.75">
      <c r="A6" s="32">
        <f aca="true" t="shared" si="1" ref="A6:A28">A5+1</f>
        <v>2</v>
      </c>
      <c r="B6" s="33" t="s">
        <v>63</v>
      </c>
      <c r="C6" s="4">
        <v>3</v>
      </c>
      <c r="D6" s="4">
        <v>62.5</v>
      </c>
      <c r="E6" s="4">
        <v>57</v>
      </c>
      <c r="F6" s="4">
        <v>48</v>
      </c>
      <c r="G6" s="4">
        <v>42.5</v>
      </c>
      <c r="H6" s="4"/>
      <c r="I6" s="4">
        <f>SUM(D6:H6)</f>
        <v>210</v>
      </c>
      <c r="J6" s="30">
        <f t="shared" si="0"/>
        <v>70</v>
      </c>
    </row>
    <row r="7" spans="1:10" s="31" customFormat="1" ht="12.75">
      <c r="A7" s="32">
        <f t="shared" si="1"/>
        <v>3</v>
      </c>
      <c r="B7" s="33" t="s">
        <v>45</v>
      </c>
      <c r="C7" s="4">
        <v>3</v>
      </c>
      <c r="D7" s="4">
        <v>53</v>
      </c>
      <c r="E7" s="4">
        <v>36</v>
      </c>
      <c r="F7" s="4">
        <v>46</v>
      </c>
      <c r="G7" s="4">
        <v>52.5</v>
      </c>
      <c r="H7" s="4"/>
      <c r="I7" s="4">
        <f>SUM(D7:H7)</f>
        <v>187.5</v>
      </c>
      <c r="J7" s="30">
        <f t="shared" si="0"/>
        <v>62.5</v>
      </c>
    </row>
    <row r="8" spans="1:10" s="31" customFormat="1" ht="12" customHeight="1">
      <c r="A8" s="32">
        <f t="shared" si="1"/>
        <v>4</v>
      </c>
      <c r="B8" s="33" t="s">
        <v>40</v>
      </c>
      <c r="C8" s="4">
        <v>3</v>
      </c>
      <c r="D8" s="4">
        <v>35</v>
      </c>
      <c r="E8" s="4">
        <v>41</v>
      </c>
      <c r="F8" s="4">
        <v>33.5</v>
      </c>
      <c r="G8" s="4">
        <v>51</v>
      </c>
      <c r="H8" s="4"/>
      <c r="I8" s="4">
        <f>SUM(D8:H8)</f>
        <v>160.5</v>
      </c>
      <c r="J8" s="30">
        <f t="shared" si="0"/>
        <v>53.5</v>
      </c>
    </row>
    <row r="9" spans="1:10" s="31" customFormat="1" ht="12.75">
      <c r="A9" s="32">
        <f t="shared" si="1"/>
        <v>5</v>
      </c>
      <c r="B9" s="33" t="s">
        <v>59</v>
      </c>
      <c r="C9" s="4">
        <v>2</v>
      </c>
      <c r="D9" s="4"/>
      <c r="E9" s="4">
        <v>52.5</v>
      </c>
      <c r="F9" s="4">
        <v>55</v>
      </c>
      <c r="G9" s="4">
        <v>50.5</v>
      </c>
      <c r="H9" s="4"/>
      <c r="I9" s="4">
        <f>SUM(D9:H9)</f>
        <v>158</v>
      </c>
      <c r="J9" s="30">
        <f t="shared" si="0"/>
        <v>79</v>
      </c>
    </row>
    <row r="10" spans="1:10" s="31" customFormat="1" ht="12.75">
      <c r="A10" s="32">
        <f t="shared" si="1"/>
        <v>6</v>
      </c>
      <c r="B10" s="34" t="s">
        <v>47</v>
      </c>
      <c r="C10" s="4">
        <v>3</v>
      </c>
      <c r="D10" s="4">
        <v>62</v>
      </c>
      <c r="E10" s="4">
        <v>45.5</v>
      </c>
      <c r="F10" s="4">
        <v>49</v>
      </c>
      <c r="G10" s="4"/>
      <c r="H10" s="4"/>
      <c r="I10" s="4">
        <f>SUM(D10:H10)</f>
        <v>156.5</v>
      </c>
      <c r="J10" s="30">
        <f t="shared" si="0"/>
        <v>52.166666666666664</v>
      </c>
    </row>
    <row r="11" spans="1:10" s="31" customFormat="1" ht="12.75">
      <c r="A11" s="32">
        <f t="shared" si="1"/>
        <v>7</v>
      </c>
      <c r="B11" s="34" t="s">
        <v>44</v>
      </c>
      <c r="C11" s="4">
        <v>1</v>
      </c>
      <c r="D11" s="4">
        <v>50</v>
      </c>
      <c r="E11" s="4"/>
      <c r="F11" s="4">
        <v>50.5</v>
      </c>
      <c r="G11" s="4"/>
      <c r="H11" s="4"/>
      <c r="I11" s="4">
        <f>SUM(D11:H11)</f>
        <v>100.5</v>
      </c>
      <c r="J11" s="30">
        <f t="shared" si="0"/>
        <v>100.5</v>
      </c>
    </row>
    <row r="12" spans="1:10" s="31" customFormat="1" ht="12.75">
      <c r="A12" s="32">
        <f t="shared" si="1"/>
        <v>8</v>
      </c>
      <c r="B12" s="39" t="s">
        <v>49</v>
      </c>
      <c r="C12" s="4">
        <v>2</v>
      </c>
      <c r="D12" s="4">
        <v>39</v>
      </c>
      <c r="E12" s="4">
        <v>38</v>
      </c>
      <c r="F12" s="4"/>
      <c r="G12" s="4"/>
      <c r="H12" s="4"/>
      <c r="I12" s="4">
        <f>SUM(D12:H12)</f>
        <v>77</v>
      </c>
      <c r="J12" s="30">
        <f t="shared" si="0"/>
        <v>38.5</v>
      </c>
    </row>
    <row r="13" spans="1:10" s="31" customFormat="1" ht="13.5" customHeight="1">
      <c r="A13" s="32">
        <f t="shared" si="1"/>
        <v>9</v>
      </c>
      <c r="B13" s="33" t="s">
        <v>56</v>
      </c>
      <c r="C13" s="4">
        <v>2</v>
      </c>
      <c r="D13" s="4"/>
      <c r="E13" s="4">
        <v>44</v>
      </c>
      <c r="F13" s="4">
        <v>18.5</v>
      </c>
      <c r="G13" s="4"/>
      <c r="H13" s="4"/>
      <c r="I13" s="4">
        <f>SUM(D13:H13)</f>
        <v>62.5</v>
      </c>
      <c r="J13" s="30">
        <f t="shared" si="0"/>
        <v>31.25</v>
      </c>
    </row>
    <row r="14" spans="1:10" s="31" customFormat="1" ht="13.5" customHeight="1">
      <c r="A14" s="32">
        <f t="shared" si="1"/>
        <v>10</v>
      </c>
      <c r="B14" s="34" t="s">
        <v>80</v>
      </c>
      <c r="C14" s="4">
        <v>1</v>
      </c>
      <c r="D14" s="4"/>
      <c r="E14" s="4"/>
      <c r="F14" s="4"/>
      <c r="G14" s="4">
        <v>55</v>
      </c>
      <c r="H14" s="4"/>
      <c r="I14" s="4">
        <f>SUM(D14:H14)</f>
        <v>55</v>
      </c>
      <c r="J14" s="30">
        <f t="shared" si="0"/>
        <v>55</v>
      </c>
    </row>
    <row r="15" spans="1:10" s="31" customFormat="1" ht="13.5" customHeight="1">
      <c r="A15" s="32">
        <f t="shared" si="1"/>
        <v>11</v>
      </c>
      <c r="B15" s="33" t="s">
        <v>43</v>
      </c>
      <c r="C15" s="4">
        <v>1</v>
      </c>
      <c r="D15" s="4">
        <v>45</v>
      </c>
      <c r="E15" s="4"/>
      <c r="F15" s="4"/>
      <c r="G15" s="4"/>
      <c r="H15" s="4"/>
      <c r="I15" s="4">
        <f>SUM(D15:H15)</f>
        <v>45</v>
      </c>
      <c r="J15" s="30">
        <f t="shared" si="0"/>
        <v>45</v>
      </c>
    </row>
    <row r="16" spans="1:10" s="31" customFormat="1" ht="13.5" customHeight="1">
      <c r="A16" s="32">
        <f t="shared" si="1"/>
        <v>12</v>
      </c>
      <c r="B16" s="34" t="s">
        <v>69</v>
      </c>
      <c r="C16" s="4">
        <v>1</v>
      </c>
      <c r="D16" s="4"/>
      <c r="E16" s="4"/>
      <c r="F16" s="4">
        <v>45</v>
      </c>
      <c r="G16" s="4"/>
      <c r="H16" s="4"/>
      <c r="I16" s="4">
        <f>SUM(D16:H16)</f>
        <v>45</v>
      </c>
      <c r="J16" s="30">
        <f t="shared" si="0"/>
        <v>45</v>
      </c>
    </row>
    <row r="17" spans="1:10" s="31" customFormat="1" ht="13.5" customHeight="1">
      <c r="A17" s="32">
        <f t="shared" si="1"/>
        <v>13</v>
      </c>
      <c r="B17" s="34" t="s">
        <v>42</v>
      </c>
      <c r="C17" s="4">
        <v>1</v>
      </c>
      <c r="D17" s="4">
        <v>44</v>
      </c>
      <c r="E17" s="4"/>
      <c r="F17" s="4"/>
      <c r="G17" s="4"/>
      <c r="H17" s="4"/>
      <c r="I17" s="4">
        <f>SUM(D17:H17)</f>
        <v>44</v>
      </c>
      <c r="J17" s="30">
        <f aca="true" t="shared" si="2" ref="J17:J28">I17/C17</f>
        <v>44</v>
      </c>
    </row>
    <row r="18" spans="1:10" s="31" customFormat="1" ht="13.5" customHeight="1">
      <c r="A18" s="32">
        <f t="shared" si="1"/>
        <v>14</v>
      </c>
      <c r="B18" s="34" t="s">
        <v>62</v>
      </c>
      <c r="C18" s="4">
        <v>1</v>
      </c>
      <c r="D18" s="4"/>
      <c r="E18" s="4">
        <v>42.5</v>
      </c>
      <c r="F18" s="4"/>
      <c r="G18" s="4"/>
      <c r="H18" s="4"/>
      <c r="I18" s="4">
        <f>SUM(D18:H18)</f>
        <v>42.5</v>
      </c>
      <c r="J18" s="30">
        <f t="shared" si="2"/>
        <v>42.5</v>
      </c>
    </row>
    <row r="19" spans="1:10" s="31" customFormat="1" ht="13.5" customHeight="1">
      <c r="A19" s="32">
        <f t="shared" si="1"/>
        <v>15</v>
      </c>
      <c r="B19" s="33" t="s">
        <v>41</v>
      </c>
      <c r="C19" s="4">
        <v>1</v>
      </c>
      <c r="D19" s="4">
        <v>39</v>
      </c>
      <c r="E19" s="4"/>
      <c r="F19" s="4"/>
      <c r="G19" s="4"/>
      <c r="H19" s="4"/>
      <c r="I19" s="4">
        <f>SUM(D19:H19)</f>
        <v>39</v>
      </c>
      <c r="J19" s="30">
        <f t="shared" si="2"/>
        <v>39</v>
      </c>
    </row>
    <row r="20" spans="1:10" s="31" customFormat="1" ht="13.5" customHeight="1">
      <c r="A20" s="32">
        <f t="shared" si="1"/>
        <v>16</v>
      </c>
      <c r="B20" s="34" t="s">
        <v>79</v>
      </c>
      <c r="C20" s="4">
        <v>1</v>
      </c>
      <c r="D20" s="4"/>
      <c r="E20" s="4"/>
      <c r="F20" s="4"/>
      <c r="G20" s="4">
        <v>39</v>
      </c>
      <c r="H20" s="4"/>
      <c r="I20" s="4">
        <f>SUM(D20:H20)</f>
        <v>39</v>
      </c>
      <c r="J20" s="30">
        <f t="shared" si="2"/>
        <v>39</v>
      </c>
    </row>
    <row r="21" spans="1:10" s="31" customFormat="1" ht="13.5" customHeight="1">
      <c r="A21" s="32">
        <f t="shared" si="1"/>
        <v>17</v>
      </c>
      <c r="B21" s="39" t="s">
        <v>54</v>
      </c>
      <c r="C21" s="4">
        <v>1</v>
      </c>
      <c r="D21" s="4"/>
      <c r="E21" s="4">
        <v>29.5</v>
      </c>
      <c r="F21" s="4"/>
      <c r="G21" s="4"/>
      <c r="H21" s="4"/>
      <c r="I21" s="4">
        <f>SUM(D21:H21)</f>
        <v>29.5</v>
      </c>
      <c r="J21" s="30">
        <f t="shared" si="2"/>
        <v>29.5</v>
      </c>
    </row>
    <row r="22" spans="1:10" s="31" customFormat="1" ht="13.5" customHeight="1">
      <c r="A22" s="32">
        <f t="shared" si="1"/>
        <v>18</v>
      </c>
      <c r="B22" s="33" t="s">
        <v>75</v>
      </c>
      <c r="C22" s="4">
        <v>1</v>
      </c>
      <c r="D22" s="4"/>
      <c r="E22" s="4"/>
      <c r="F22" s="4">
        <v>28</v>
      </c>
      <c r="G22" s="4"/>
      <c r="H22" s="4"/>
      <c r="I22" s="4">
        <f>SUM(D22:H22)</f>
        <v>28</v>
      </c>
      <c r="J22" s="30">
        <f t="shared" si="2"/>
        <v>28</v>
      </c>
    </row>
    <row r="23" spans="1:10" s="31" customFormat="1" ht="13.5" customHeight="1">
      <c r="A23" s="32">
        <f t="shared" si="1"/>
        <v>19</v>
      </c>
      <c r="B23" s="33" t="s">
        <v>70</v>
      </c>
      <c r="C23" s="4">
        <v>1</v>
      </c>
      <c r="D23" s="4"/>
      <c r="E23" s="4"/>
      <c r="F23" s="4">
        <v>26</v>
      </c>
      <c r="G23" s="4"/>
      <c r="H23" s="4"/>
      <c r="I23" s="4">
        <f>SUM(D23:H23)</f>
        <v>26</v>
      </c>
      <c r="J23" s="30">
        <f t="shared" si="2"/>
        <v>26</v>
      </c>
    </row>
    <row r="24" spans="1:10" s="31" customFormat="1" ht="13.5" customHeight="1">
      <c r="A24" s="32">
        <f t="shared" si="1"/>
        <v>20</v>
      </c>
      <c r="B24" s="34" t="s">
        <v>39</v>
      </c>
      <c r="C24" s="4">
        <v>1</v>
      </c>
      <c r="D24" s="4">
        <v>24.5</v>
      </c>
      <c r="E24" s="4"/>
      <c r="F24" s="4"/>
      <c r="G24" s="4"/>
      <c r="H24" s="4"/>
      <c r="I24" s="4">
        <f>SUM(D24:H24)</f>
        <v>24.5</v>
      </c>
      <c r="J24" s="30">
        <f>I24/C24</f>
        <v>24.5</v>
      </c>
    </row>
    <row r="25" spans="1:10" s="31" customFormat="1" ht="13.5" customHeight="1">
      <c r="A25" s="32">
        <f t="shared" si="1"/>
        <v>21</v>
      </c>
      <c r="B25" s="34" t="s">
        <v>38</v>
      </c>
      <c r="C25" s="4">
        <v>1</v>
      </c>
      <c r="D25" s="4">
        <v>23.5</v>
      </c>
      <c r="E25" s="4"/>
      <c r="F25" s="4"/>
      <c r="G25" s="4"/>
      <c r="H25" s="4"/>
      <c r="I25" s="4">
        <f>SUM(D25:H25)</f>
        <v>23.5</v>
      </c>
      <c r="J25" s="30">
        <f>I25/C25</f>
        <v>23.5</v>
      </c>
    </row>
    <row r="26" spans="1:10" s="31" customFormat="1" ht="13.5" customHeight="1">
      <c r="A26" s="32">
        <f t="shared" si="1"/>
        <v>22</v>
      </c>
      <c r="B26" s="39" t="s">
        <v>76</v>
      </c>
      <c r="C26" s="4">
        <v>1</v>
      </c>
      <c r="D26" s="4"/>
      <c r="E26" s="4"/>
      <c r="F26" s="4">
        <v>22</v>
      </c>
      <c r="G26" s="4"/>
      <c r="H26" s="4"/>
      <c r="I26" s="4">
        <f>SUM(D26:H26)</f>
        <v>22</v>
      </c>
      <c r="J26" s="30">
        <f>I26/C26</f>
        <v>22</v>
      </c>
    </row>
    <row r="27" spans="1:10" s="31" customFormat="1" ht="13.5" customHeight="1">
      <c r="A27" s="32">
        <f t="shared" si="1"/>
        <v>23</v>
      </c>
      <c r="B27" s="34" t="s">
        <v>83</v>
      </c>
      <c r="C27" s="4">
        <v>1</v>
      </c>
      <c r="D27" s="4"/>
      <c r="E27" s="4"/>
      <c r="F27" s="4"/>
      <c r="G27" s="4">
        <v>7</v>
      </c>
      <c r="H27" s="4"/>
      <c r="I27" s="4">
        <f>SUM(D27:H27)</f>
        <v>7</v>
      </c>
      <c r="J27" s="30">
        <f t="shared" si="2"/>
        <v>7</v>
      </c>
    </row>
    <row r="28" spans="1:10" s="31" customFormat="1" ht="12.75">
      <c r="A28" s="32">
        <f t="shared" si="1"/>
        <v>24</v>
      </c>
      <c r="B28" s="39" t="s">
        <v>58</v>
      </c>
      <c r="C28" s="4">
        <v>1</v>
      </c>
      <c r="D28" s="4"/>
      <c r="E28" s="4">
        <v>7</v>
      </c>
      <c r="F28" s="4"/>
      <c r="G28" s="4"/>
      <c r="H28" s="4"/>
      <c r="I28" s="4">
        <f>SUM(D28:H28)</f>
        <v>7</v>
      </c>
      <c r="J28" s="30">
        <f t="shared" si="2"/>
        <v>7</v>
      </c>
    </row>
    <row r="29" spans="1:10" ht="12.75">
      <c r="A29" s="56" t="s">
        <v>18</v>
      </c>
      <c r="B29" s="57"/>
      <c r="C29" s="57"/>
      <c r="D29" s="57"/>
      <c r="E29" s="57"/>
      <c r="F29" s="57"/>
      <c r="G29" s="57"/>
      <c r="H29" s="57"/>
      <c r="I29" s="57"/>
      <c r="J29" s="58"/>
    </row>
    <row r="30" spans="1:10" ht="12.75">
      <c r="A30" s="59"/>
      <c r="B30" s="60"/>
      <c r="C30" s="60"/>
      <c r="D30" s="60"/>
      <c r="E30" s="60"/>
      <c r="F30" s="60"/>
      <c r="G30" s="60"/>
      <c r="H30" s="60"/>
      <c r="I30" s="60"/>
      <c r="J30" s="61"/>
    </row>
    <row r="31" spans="1:10" ht="12.75">
      <c r="A31" s="55" t="s">
        <v>10</v>
      </c>
      <c r="B31" s="54" t="s">
        <v>12</v>
      </c>
      <c r="C31" s="8" t="s">
        <v>9</v>
      </c>
      <c r="D31" s="10">
        <f>SUM(D5:D28)/D33</f>
        <v>44.916666666666664</v>
      </c>
      <c r="E31" s="10">
        <f>SUM(E5:E28)/E33</f>
        <v>40.09090909090909</v>
      </c>
      <c r="F31" s="10">
        <f>SUM(F5:F28)/F33</f>
        <v>39.958333333333336</v>
      </c>
      <c r="G31" s="10">
        <f>SUM(G5:G28)/G33</f>
        <v>44.0625</v>
      </c>
      <c r="H31" s="10"/>
      <c r="I31" s="5"/>
      <c r="J31" s="17"/>
    </row>
    <row r="32" spans="1:10" ht="12.75">
      <c r="A32" s="55"/>
      <c r="B32" s="54"/>
      <c r="C32" s="9" t="s">
        <v>13</v>
      </c>
      <c r="D32" s="10">
        <f>MAX(D5:D28)</f>
        <v>62.5</v>
      </c>
      <c r="E32" s="10">
        <f>MAX(E5:E28)</f>
        <v>57</v>
      </c>
      <c r="F32" s="10">
        <f>MAX(F5:F28)</f>
        <v>58</v>
      </c>
      <c r="G32" s="10">
        <f>MAX(G5:G28)</f>
        <v>55</v>
      </c>
      <c r="H32" s="10"/>
      <c r="I32" s="15"/>
      <c r="J32" s="16"/>
    </row>
    <row r="33" spans="1:10" ht="12.75">
      <c r="A33" s="55"/>
      <c r="B33" s="54"/>
      <c r="C33" s="12" t="s">
        <v>14</v>
      </c>
      <c r="D33" s="13">
        <f>COUNTIF(D5:D28,"&lt;&gt;")</f>
        <v>12</v>
      </c>
      <c r="E33" s="13">
        <f>COUNTIF(E5:E28,"&lt;&gt;")</f>
        <v>11</v>
      </c>
      <c r="F33" s="13">
        <f>COUNTIF(F5:F28,"&lt;&gt;")</f>
        <v>12</v>
      </c>
      <c r="G33" s="13">
        <f>COUNTIF(G5:G28,"&lt;&gt;")</f>
        <v>8</v>
      </c>
      <c r="H33" s="13"/>
      <c r="I33" s="17"/>
      <c r="J33" s="16"/>
    </row>
    <row r="34" spans="1:10" ht="12.75">
      <c r="A34" s="55"/>
      <c r="B34" s="53" t="s">
        <v>11</v>
      </c>
      <c r="C34" s="3" t="s">
        <v>4</v>
      </c>
      <c r="D34" s="7" t="s">
        <v>32</v>
      </c>
      <c r="E34" s="7" t="s">
        <v>32</v>
      </c>
      <c r="F34" s="7" t="s">
        <v>32</v>
      </c>
      <c r="G34" s="7" t="s">
        <v>32</v>
      </c>
      <c r="H34" s="7"/>
      <c r="I34" s="18"/>
      <c r="J34" s="16"/>
    </row>
    <row r="35" spans="1:10" ht="12.75">
      <c r="A35" s="55"/>
      <c r="B35" s="53"/>
      <c r="C35" s="3" t="s">
        <v>5</v>
      </c>
      <c r="D35" s="7" t="s">
        <v>34</v>
      </c>
      <c r="E35" s="7" t="s">
        <v>34</v>
      </c>
      <c r="F35" s="7" t="s">
        <v>34</v>
      </c>
      <c r="G35" s="7" t="s">
        <v>34</v>
      </c>
      <c r="H35" s="7"/>
      <c r="I35" s="19"/>
      <c r="J35" s="20"/>
    </row>
    <row r="36" spans="1:10" ht="12.75">
      <c r="A36" s="55"/>
      <c r="B36" s="53"/>
      <c r="C36" s="3" t="s">
        <v>6</v>
      </c>
      <c r="D36" s="7" t="s">
        <v>51</v>
      </c>
      <c r="E36" s="7" t="s">
        <v>64</v>
      </c>
      <c r="F36" s="7" t="s">
        <v>77</v>
      </c>
      <c r="G36" s="7" t="s">
        <v>82</v>
      </c>
      <c r="H36" s="7"/>
      <c r="I36" s="19"/>
      <c r="J36" s="20"/>
    </row>
    <row r="37" spans="1:10" ht="12.75" customHeight="1">
      <c r="A37" s="55"/>
      <c r="B37" s="53"/>
      <c r="C37" s="3" t="s">
        <v>7</v>
      </c>
      <c r="D37" s="7" t="s">
        <v>35</v>
      </c>
      <c r="E37" s="7" t="s">
        <v>35</v>
      </c>
      <c r="F37" s="7" t="s">
        <v>35</v>
      </c>
      <c r="G37" s="7" t="s">
        <v>35</v>
      </c>
      <c r="H37" s="7"/>
      <c r="I37" s="19"/>
      <c r="J37" s="20"/>
    </row>
    <row r="38" spans="1:10" s="6" customFormat="1" ht="12.75" customHeight="1">
      <c r="A38" s="55"/>
      <c r="B38" s="53"/>
      <c r="C38" s="3" t="s">
        <v>8</v>
      </c>
      <c r="D38" s="7" t="s">
        <v>33</v>
      </c>
      <c r="E38" s="7" t="s">
        <v>33</v>
      </c>
      <c r="F38" s="7" t="s">
        <v>33</v>
      </c>
      <c r="G38" s="7" t="s">
        <v>33</v>
      </c>
      <c r="H38" s="7"/>
      <c r="I38" s="19"/>
      <c r="J38" s="20"/>
    </row>
    <row r="39" spans="1:10" s="11" customFormat="1" ht="12.75">
      <c r="A39" s="21"/>
      <c r="B39" s="5"/>
      <c r="C39" s="1"/>
      <c r="D39" s="23"/>
      <c r="E39" s="23"/>
      <c r="F39" s="22"/>
      <c r="G39" s="42"/>
      <c r="H39" s="38"/>
      <c r="I39" s="19"/>
      <c r="J39" s="20"/>
    </row>
    <row r="40" spans="1:10" s="14" customFormat="1" ht="12.75">
      <c r="A40" s="5"/>
      <c r="B40" s="5"/>
      <c r="C40" s="1"/>
      <c r="D40" s="1"/>
      <c r="E40" s="1"/>
      <c r="F40" s="1"/>
      <c r="G40" s="1"/>
      <c r="H40" s="1"/>
      <c r="I40"/>
      <c r="J40" s="11"/>
    </row>
    <row r="41" ht="11.25" customHeight="1"/>
    <row r="43" ht="12.75">
      <c r="K43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4:B38"/>
    <mergeCell ref="B31:B33"/>
    <mergeCell ref="A31:A38"/>
    <mergeCell ref="A29:J3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="94" zoomScaleNormal="94" workbookViewId="0" topLeftCell="A1">
      <selection activeCell="A6" sqref="A6:IV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82" t="s">
        <v>31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ht="12.75">
      <c r="A2" s="85" t="s">
        <v>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12.75" customHeight="1">
      <c r="A3" s="88" t="s">
        <v>0</v>
      </c>
      <c r="B3" s="90" t="s">
        <v>1</v>
      </c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24"/>
    </row>
    <row r="4" spans="1:13" ht="12.75">
      <c r="A4" s="89"/>
      <c r="B4" s="91"/>
      <c r="C4" s="76">
        <v>43619</v>
      </c>
      <c r="D4" s="77"/>
      <c r="E4" s="76">
        <f>C4+7</f>
        <v>43626</v>
      </c>
      <c r="F4" s="77"/>
      <c r="G4" s="76">
        <f>E4+7</f>
        <v>43633</v>
      </c>
      <c r="H4" s="77"/>
      <c r="I4" s="76">
        <f>G4+7</f>
        <v>43640</v>
      </c>
      <c r="J4" s="77"/>
      <c r="K4" s="76"/>
      <c r="L4" s="77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/>
      <c r="L5" s="27"/>
      <c r="M5" s="28" t="s">
        <v>22</v>
      </c>
    </row>
    <row r="6" spans="1:13" ht="12.75" customHeight="1">
      <c r="A6" s="29">
        <v>1</v>
      </c>
      <c r="B6" s="33" t="s">
        <v>48</v>
      </c>
      <c r="C6" s="29"/>
      <c r="D6" s="29">
        <v>3</v>
      </c>
      <c r="E6" s="29"/>
      <c r="F6" s="29"/>
      <c r="G6" s="29">
        <v>3</v>
      </c>
      <c r="H6" s="29">
        <v>3</v>
      </c>
      <c r="I6" s="29">
        <v>1</v>
      </c>
      <c r="J6" s="29">
        <v>3</v>
      </c>
      <c r="K6" s="29"/>
      <c r="L6" s="29"/>
      <c r="M6" s="29">
        <f>SUM(C6:L6)</f>
        <v>13</v>
      </c>
    </row>
    <row r="7" spans="1:13" ht="12.75">
      <c r="A7" s="29">
        <f>A6+1</f>
        <v>2</v>
      </c>
      <c r="B7" s="34" t="s">
        <v>47</v>
      </c>
      <c r="C7" s="26"/>
      <c r="D7" s="29"/>
      <c r="E7" s="29">
        <v>3</v>
      </c>
      <c r="F7" s="29">
        <v>3</v>
      </c>
      <c r="G7" s="29">
        <v>2</v>
      </c>
      <c r="H7" s="29">
        <v>3</v>
      </c>
      <c r="I7" s="29"/>
      <c r="J7" s="29"/>
      <c r="K7" s="26"/>
      <c r="L7" s="29"/>
      <c r="M7" s="29">
        <f>SUM(C7:L7)</f>
        <v>11</v>
      </c>
    </row>
    <row r="8" spans="1:13" ht="12.75">
      <c r="A8" s="29">
        <f aca="true" t="shared" si="0" ref="A8:A22">A7+1</f>
        <v>3</v>
      </c>
      <c r="B8" s="33" t="s">
        <v>45</v>
      </c>
      <c r="C8" s="26"/>
      <c r="D8" s="26"/>
      <c r="E8" s="26">
        <v>2</v>
      </c>
      <c r="F8" s="26">
        <v>1</v>
      </c>
      <c r="G8" s="29">
        <v>3</v>
      </c>
      <c r="H8" s="29"/>
      <c r="I8" s="26"/>
      <c r="J8" s="26">
        <v>2</v>
      </c>
      <c r="K8" s="26"/>
      <c r="L8" s="26"/>
      <c r="M8" s="29">
        <f>SUM(C8:L8)</f>
        <v>8</v>
      </c>
    </row>
    <row r="9" spans="1:13" ht="12" customHeight="1">
      <c r="A9" s="29">
        <f t="shared" si="0"/>
        <v>4</v>
      </c>
      <c r="B9" s="34" t="s">
        <v>46</v>
      </c>
      <c r="C9" s="29">
        <v>2</v>
      </c>
      <c r="D9" s="29"/>
      <c r="E9" s="29"/>
      <c r="F9" s="29"/>
      <c r="G9" s="29">
        <v>2</v>
      </c>
      <c r="H9" s="29">
        <v>2</v>
      </c>
      <c r="I9" s="29"/>
      <c r="J9" s="29">
        <v>2</v>
      </c>
      <c r="K9" s="29"/>
      <c r="L9" s="3"/>
      <c r="M9" s="29">
        <f>SUM(C9:L9)</f>
        <v>8</v>
      </c>
    </row>
    <row r="10" spans="1:13" ht="12.75">
      <c r="A10" s="29">
        <f t="shared" si="0"/>
        <v>5</v>
      </c>
      <c r="B10" s="33" t="s">
        <v>73</v>
      </c>
      <c r="C10" s="26"/>
      <c r="D10" s="26"/>
      <c r="E10" s="26"/>
      <c r="F10" s="26"/>
      <c r="G10" s="29">
        <v>3</v>
      </c>
      <c r="H10" s="29">
        <v>3</v>
      </c>
      <c r="I10" s="26"/>
      <c r="J10" s="26"/>
      <c r="K10" s="26"/>
      <c r="L10" s="26"/>
      <c r="M10" s="29">
        <f>SUM(C10:L10)</f>
        <v>6</v>
      </c>
    </row>
    <row r="11" spans="1:13" ht="12.75">
      <c r="A11" s="29">
        <f t="shared" si="0"/>
        <v>6</v>
      </c>
      <c r="B11" s="33" t="s">
        <v>79</v>
      </c>
      <c r="C11" s="26"/>
      <c r="D11" s="29"/>
      <c r="E11" s="29"/>
      <c r="F11" s="29"/>
      <c r="G11" s="29"/>
      <c r="H11" s="29"/>
      <c r="I11" s="29">
        <v>3</v>
      </c>
      <c r="J11" s="29">
        <v>2</v>
      </c>
      <c r="K11" s="26"/>
      <c r="L11" s="110"/>
      <c r="M11" s="29">
        <f>SUM(C11:L11)</f>
        <v>5</v>
      </c>
    </row>
    <row r="12" spans="1:13" ht="12.75">
      <c r="A12" s="29">
        <f t="shared" si="0"/>
        <v>7</v>
      </c>
      <c r="B12" s="40" t="s">
        <v>40</v>
      </c>
      <c r="C12" s="26"/>
      <c r="D12" s="26"/>
      <c r="E12" s="26"/>
      <c r="F12" s="26"/>
      <c r="G12" s="29">
        <v>3</v>
      </c>
      <c r="H12" s="29"/>
      <c r="I12" s="26"/>
      <c r="J12" s="26">
        <v>1</v>
      </c>
      <c r="K12" s="26"/>
      <c r="L12" s="26"/>
      <c r="M12" s="29">
        <f>SUM(C12:L12)</f>
        <v>4</v>
      </c>
    </row>
    <row r="13" spans="1:13" ht="12.75">
      <c r="A13" s="29">
        <f t="shared" si="0"/>
        <v>8</v>
      </c>
      <c r="B13" s="33" t="s">
        <v>59</v>
      </c>
      <c r="C13" s="26"/>
      <c r="D13" s="29"/>
      <c r="E13" s="29"/>
      <c r="F13" s="29">
        <v>2</v>
      </c>
      <c r="G13" s="29"/>
      <c r="H13" s="29"/>
      <c r="I13" s="29">
        <v>2</v>
      </c>
      <c r="J13" s="29"/>
      <c r="K13" s="26"/>
      <c r="L13" s="29"/>
      <c r="M13" s="29">
        <f>SUM(C13:L13)</f>
        <v>4</v>
      </c>
    </row>
    <row r="14" spans="1:13" ht="12.75">
      <c r="A14" s="29">
        <f t="shared" si="0"/>
        <v>9</v>
      </c>
      <c r="B14" s="39" t="s">
        <v>49</v>
      </c>
      <c r="C14" s="26">
        <v>3</v>
      </c>
      <c r="D14" s="26"/>
      <c r="E14" s="26"/>
      <c r="F14" s="26"/>
      <c r="G14" s="29"/>
      <c r="H14" s="29"/>
      <c r="I14" s="26"/>
      <c r="J14" s="26"/>
      <c r="K14" s="26"/>
      <c r="L14" s="26"/>
      <c r="M14" s="29">
        <f>SUM(C14:L14)</f>
        <v>3</v>
      </c>
    </row>
    <row r="15" spans="1:13" ht="12.75">
      <c r="A15" s="29">
        <f t="shared" si="0"/>
        <v>10</v>
      </c>
      <c r="B15" s="41" t="s">
        <v>69</v>
      </c>
      <c r="C15" s="26"/>
      <c r="D15" s="26"/>
      <c r="E15" s="26"/>
      <c r="F15" s="26"/>
      <c r="G15" s="29"/>
      <c r="H15" s="29">
        <v>3</v>
      </c>
      <c r="I15" s="26"/>
      <c r="J15" s="26"/>
      <c r="K15" s="26"/>
      <c r="L15" s="26"/>
      <c r="M15" s="29">
        <f>SUM(C15:L15)</f>
        <v>3</v>
      </c>
    </row>
    <row r="16" spans="1:13" ht="12.75">
      <c r="A16" s="29">
        <f t="shared" si="0"/>
        <v>11</v>
      </c>
      <c r="B16" s="34" t="s">
        <v>80</v>
      </c>
      <c r="C16" s="26"/>
      <c r="D16" s="29"/>
      <c r="E16" s="29"/>
      <c r="F16" s="29"/>
      <c r="G16" s="29"/>
      <c r="H16" s="29"/>
      <c r="I16" s="29"/>
      <c r="J16" s="29">
        <v>3</v>
      </c>
      <c r="K16" s="26"/>
      <c r="L16" s="29"/>
      <c r="M16" s="29">
        <f>SUM(C16:L16)</f>
        <v>3</v>
      </c>
    </row>
    <row r="17" spans="1:13" ht="12.75">
      <c r="A17" s="29">
        <f t="shared" si="0"/>
        <v>12</v>
      </c>
      <c r="B17" s="33" t="s">
        <v>41</v>
      </c>
      <c r="C17" s="26"/>
      <c r="D17" s="26">
        <v>2</v>
      </c>
      <c r="E17" s="26"/>
      <c r="F17" s="26"/>
      <c r="G17" s="29"/>
      <c r="H17" s="29"/>
      <c r="I17" s="26"/>
      <c r="J17" s="26"/>
      <c r="K17" s="26"/>
      <c r="L17" s="26"/>
      <c r="M17" s="29">
        <f>SUM(C17:L17)</f>
        <v>2</v>
      </c>
    </row>
    <row r="18" spans="1:13" ht="12.75">
      <c r="A18" s="29">
        <f t="shared" si="0"/>
        <v>13</v>
      </c>
      <c r="B18" s="34" t="s">
        <v>56</v>
      </c>
      <c r="C18" s="26"/>
      <c r="D18" s="26"/>
      <c r="E18" s="26"/>
      <c r="F18" s="26"/>
      <c r="G18" s="29">
        <v>1</v>
      </c>
      <c r="H18" s="29">
        <v>1</v>
      </c>
      <c r="I18" s="26"/>
      <c r="J18" s="26"/>
      <c r="K18" s="26"/>
      <c r="L18" s="26"/>
      <c r="M18" s="29">
        <f>SUM(C18:L18)</f>
        <v>2</v>
      </c>
    </row>
    <row r="19" spans="1:13" ht="12.75">
      <c r="A19" s="29">
        <f t="shared" si="0"/>
        <v>14</v>
      </c>
      <c r="B19" s="34" t="s">
        <v>38</v>
      </c>
      <c r="C19" s="26">
        <v>1</v>
      </c>
      <c r="D19" s="26"/>
      <c r="E19" s="26"/>
      <c r="F19" s="26"/>
      <c r="G19" s="29"/>
      <c r="H19" s="29"/>
      <c r="I19" s="26"/>
      <c r="J19" s="26"/>
      <c r="K19" s="26"/>
      <c r="L19" s="26"/>
      <c r="M19" s="29">
        <f>SUM(C19:L19)</f>
        <v>1</v>
      </c>
    </row>
    <row r="20" spans="1:13" ht="12.75">
      <c r="A20" s="29">
        <f t="shared" si="0"/>
        <v>15</v>
      </c>
      <c r="B20" s="33" t="s">
        <v>43</v>
      </c>
      <c r="C20" s="26"/>
      <c r="D20" s="29">
        <v>1</v>
      </c>
      <c r="E20" s="29"/>
      <c r="F20" s="29"/>
      <c r="G20" s="29"/>
      <c r="H20" s="29"/>
      <c r="I20" s="29"/>
      <c r="J20" s="29"/>
      <c r="K20" s="26"/>
      <c r="L20" s="29"/>
      <c r="M20" s="29">
        <f>SUM(C20:L20)</f>
        <v>1</v>
      </c>
    </row>
    <row r="21" spans="1:13" ht="12.75">
      <c r="A21" s="29">
        <f t="shared" si="0"/>
        <v>16</v>
      </c>
      <c r="B21" s="34" t="s">
        <v>49</v>
      </c>
      <c r="C21" s="26"/>
      <c r="D21" s="29"/>
      <c r="E21" s="29">
        <v>1</v>
      </c>
      <c r="F21" s="29"/>
      <c r="G21" s="29"/>
      <c r="H21" s="29"/>
      <c r="I21" s="29"/>
      <c r="J21" s="29"/>
      <c r="K21" s="26"/>
      <c r="L21" s="29"/>
      <c r="M21" s="29">
        <f>SUM(C21:L21)</f>
        <v>1</v>
      </c>
    </row>
    <row r="22" spans="1:13" ht="11.25" customHeight="1">
      <c r="A22" s="29">
        <f t="shared" si="0"/>
        <v>17</v>
      </c>
      <c r="B22" s="33" t="s">
        <v>74</v>
      </c>
      <c r="C22" s="26"/>
      <c r="D22" s="29"/>
      <c r="E22" s="29"/>
      <c r="F22" s="29"/>
      <c r="G22" s="29"/>
      <c r="H22" s="29">
        <v>1</v>
      </c>
      <c r="I22" s="29"/>
      <c r="J22" s="29"/>
      <c r="K22" s="26"/>
      <c r="L22" s="29"/>
      <c r="M22" s="29">
        <f>SUM(C22:L22)</f>
        <v>1</v>
      </c>
    </row>
    <row r="23" spans="1:13" ht="12.75" customHeight="1">
      <c r="A23" s="78" t="s">
        <v>23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2.75" customHeight="1">
      <c r="A24" s="46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30" ht="12.75">
      <c r="D30" t="s">
        <v>36</v>
      </c>
    </row>
  </sheetData>
  <mergeCells count="11">
    <mergeCell ref="C4:D4"/>
    <mergeCell ref="E4:F4"/>
    <mergeCell ref="A23:M24"/>
    <mergeCell ref="C3:L3"/>
    <mergeCell ref="A1:M1"/>
    <mergeCell ref="A2:M2"/>
    <mergeCell ref="G4:H4"/>
    <mergeCell ref="I4:J4"/>
    <mergeCell ref="K4:L4"/>
    <mergeCell ref="A3:A4"/>
    <mergeCell ref="B3:B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4"/>
  <sheetViews>
    <sheetView zoomScale="70" zoomScaleNormal="70" workbookViewId="0" topLeftCell="A64">
      <selection activeCell="K92" sqref="K92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86" t="s">
        <v>28</v>
      </c>
      <c r="B1" s="86"/>
      <c r="C1" s="86"/>
      <c r="D1" s="86"/>
      <c r="E1" s="86"/>
      <c r="F1" s="86"/>
    </row>
    <row r="2" spans="1:6" ht="12.75">
      <c r="A2" s="108">
        <v>43619</v>
      </c>
      <c r="B2" s="109"/>
      <c r="C2" s="109"/>
      <c r="D2" s="108">
        <v>43619</v>
      </c>
      <c r="E2" s="109"/>
      <c r="F2" s="109"/>
    </row>
    <row r="3" spans="1:6" ht="12.75">
      <c r="A3" s="109" t="s">
        <v>19</v>
      </c>
      <c r="B3" s="109"/>
      <c r="C3" s="109"/>
      <c r="D3" s="109" t="s">
        <v>20</v>
      </c>
      <c r="E3" s="109"/>
      <c r="F3" s="109"/>
    </row>
    <row r="4" spans="1:6" ht="12.75">
      <c r="A4" s="3" t="s">
        <v>50</v>
      </c>
      <c r="B4" s="3" t="s">
        <v>25</v>
      </c>
      <c r="C4" s="3" t="s">
        <v>26</v>
      </c>
      <c r="D4" s="3" t="s">
        <v>50</v>
      </c>
      <c r="E4" s="3" t="s">
        <v>25</v>
      </c>
      <c r="F4" s="3" t="s">
        <v>26</v>
      </c>
    </row>
    <row r="5" spans="1:6" ht="12.75">
      <c r="A5" s="39" t="s">
        <v>49</v>
      </c>
      <c r="B5" s="44">
        <v>0</v>
      </c>
      <c r="C5" s="34">
        <f aca="true" t="shared" si="0" ref="C5:C16">ABS(1694-B5)</f>
        <v>1694</v>
      </c>
      <c r="D5" s="33" t="s">
        <v>48</v>
      </c>
      <c r="E5" s="33">
        <v>401</v>
      </c>
      <c r="F5" s="34">
        <f aca="true" t="shared" si="1" ref="F5:F16">ABS(364-E5)</f>
        <v>37</v>
      </c>
    </row>
    <row r="6" spans="1:6" ht="12.75">
      <c r="A6" s="34" t="s">
        <v>46</v>
      </c>
      <c r="B6" s="44">
        <v>1947</v>
      </c>
      <c r="C6" s="34">
        <f t="shared" si="0"/>
        <v>253</v>
      </c>
      <c r="D6" s="33" t="s">
        <v>41</v>
      </c>
      <c r="E6" s="34">
        <v>300</v>
      </c>
      <c r="F6" s="34">
        <f t="shared" si="1"/>
        <v>64</v>
      </c>
    </row>
    <row r="7" spans="1:6" ht="12.75">
      <c r="A7" s="34" t="s">
        <v>38</v>
      </c>
      <c r="B7" s="44">
        <v>1930</v>
      </c>
      <c r="C7" s="34">
        <f t="shared" si="0"/>
        <v>236</v>
      </c>
      <c r="D7" s="33" t="s">
        <v>43</v>
      </c>
      <c r="E7" s="34">
        <v>280</v>
      </c>
      <c r="F7" s="34">
        <f t="shared" si="1"/>
        <v>84</v>
      </c>
    </row>
    <row r="8" spans="1:11" ht="12.75">
      <c r="A8" s="34" t="s">
        <v>39</v>
      </c>
      <c r="B8" s="44">
        <v>1879</v>
      </c>
      <c r="C8" s="34">
        <f t="shared" si="0"/>
        <v>185</v>
      </c>
      <c r="D8" s="34" t="s">
        <v>38</v>
      </c>
      <c r="E8" s="34">
        <v>225</v>
      </c>
      <c r="F8" s="34">
        <f t="shared" si="1"/>
        <v>139</v>
      </c>
      <c r="K8" s="43"/>
    </row>
    <row r="9" spans="1:11" ht="12.75">
      <c r="A9" s="34" t="s">
        <v>44</v>
      </c>
      <c r="B9" s="44">
        <v>1842</v>
      </c>
      <c r="C9" s="34">
        <f t="shared" si="0"/>
        <v>148</v>
      </c>
      <c r="D9" s="34" t="s">
        <v>42</v>
      </c>
      <c r="E9" s="34">
        <v>200</v>
      </c>
      <c r="F9" s="34">
        <f t="shared" si="1"/>
        <v>164</v>
      </c>
      <c r="K9" s="43"/>
    </row>
    <row r="10" spans="1:11" ht="13.5" customHeight="1">
      <c r="A10" s="33" t="s">
        <v>43</v>
      </c>
      <c r="B10" s="44">
        <v>1803</v>
      </c>
      <c r="C10" s="34">
        <f t="shared" si="0"/>
        <v>109</v>
      </c>
      <c r="D10" s="34" t="s">
        <v>46</v>
      </c>
      <c r="E10" s="34">
        <v>130</v>
      </c>
      <c r="F10" s="34">
        <f t="shared" si="1"/>
        <v>234</v>
      </c>
      <c r="K10" s="43"/>
    </row>
    <row r="11" spans="1:11" ht="12.75" customHeight="1">
      <c r="A11" s="34" t="s">
        <v>47</v>
      </c>
      <c r="B11" s="44">
        <v>1784</v>
      </c>
      <c r="C11" s="34">
        <f t="shared" si="0"/>
        <v>90</v>
      </c>
      <c r="D11" s="34" t="s">
        <v>39</v>
      </c>
      <c r="E11" s="34">
        <v>126</v>
      </c>
      <c r="F11" s="34">
        <f t="shared" si="1"/>
        <v>238</v>
      </c>
      <c r="K11" s="43"/>
    </row>
    <row r="12" spans="1:11" ht="12.75" customHeight="1">
      <c r="A12" s="33" t="s">
        <v>45</v>
      </c>
      <c r="B12" s="44">
        <v>1780</v>
      </c>
      <c r="C12" s="34">
        <f t="shared" si="0"/>
        <v>86</v>
      </c>
      <c r="D12" s="34" t="s">
        <v>44</v>
      </c>
      <c r="E12" s="34">
        <v>86</v>
      </c>
      <c r="F12" s="34">
        <f t="shared" si="1"/>
        <v>278</v>
      </c>
      <c r="K12" s="43"/>
    </row>
    <row r="13" spans="1:11" ht="12.75" customHeight="1">
      <c r="A13" s="33" t="s">
        <v>48</v>
      </c>
      <c r="B13" s="44">
        <v>1724</v>
      </c>
      <c r="C13" s="34">
        <f t="shared" si="0"/>
        <v>30</v>
      </c>
      <c r="D13" s="33" t="s">
        <v>45</v>
      </c>
      <c r="E13" s="34">
        <v>80</v>
      </c>
      <c r="F13" s="34">
        <f t="shared" si="1"/>
        <v>284</v>
      </c>
      <c r="K13" s="43"/>
    </row>
    <row r="14" spans="1:11" ht="12.75" customHeight="1">
      <c r="A14" s="33" t="s">
        <v>40</v>
      </c>
      <c r="B14" s="44">
        <v>1722</v>
      </c>
      <c r="C14" s="34">
        <f t="shared" si="0"/>
        <v>28</v>
      </c>
      <c r="D14" s="34" t="s">
        <v>47</v>
      </c>
      <c r="E14" s="33">
        <v>75</v>
      </c>
      <c r="F14" s="34">
        <f t="shared" si="1"/>
        <v>289</v>
      </c>
      <c r="K14" s="43"/>
    </row>
    <row r="15" spans="1:6" ht="12.75" customHeight="1">
      <c r="A15" s="34" t="s">
        <v>42</v>
      </c>
      <c r="B15" s="44">
        <v>1670</v>
      </c>
      <c r="C15" s="34">
        <f t="shared" si="0"/>
        <v>24</v>
      </c>
      <c r="D15" s="33" t="s">
        <v>40</v>
      </c>
      <c r="E15" s="34">
        <v>40</v>
      </c>
      <c r="F15" s="34">
        <f t="shared" si="1"/>
        <v>324</v>
      </c>
    </row>
    <row r="16" spans="1:6" ht="12.75" customHeight="1">
      <c r="A16" s="33" t="s">
        <v>41</v>
      </c>
      <c r="B16" s="44">
        <v>1674</v>
      </c>
      <c r="C16" s="34">
        <f t="shared" si="0"/>
        <v>20</v>
      </c>
      <c r="D16" s="33" t="s">
        <v>49</v>
      </c>
      <c r="E16" s="33">
        <v>0</v>
      </c>
      <c r="F16" s="34">
        <f t="shared" si="1"/>
        <v>364</v>
      </c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92" t="s">
        <v>27</v>
      </c>
      <c r="B22" s="93"/>
      <c r="C22" s="93"/>
      <c r="D22" s="93"/>
      <c r="E22" s="93"/>
      <c r="F22" s="94"/>
    </row>
    <row r="23" spans="1:6" ht="12.75">
      <c r="A23" s="95" t="s">
        <v>29</v>
      </c>
      <c r="B23" s="96"/>
      <c r="C23" s="97"/>
      <c r="D23" s="95" t="s">
        <v>30</v>
      </c>
      <c r="E23" s="96"/>
      <c r="F23" s="97"/>
    </row>
    <row r="24" spans="1:6" ht="12.75">
      <c r="A24" s="98"/>
      <c r="B24" s="99"/>
      <c r="C24" s="100"/>
      <c r="D24" s="98"/>
      <c r="E24" s="99"/>
      <c r="F24" s="100"/>
    </row>
    <row r="25" spans="1:6" ht="12.75">
      <c r="A25" s="101" t="s">
        <v>53</v>
      </c>
      <c r="B25" s="96"/>
      <c r="C25" s="97"/>
      <c r="D25" s="102" t="s">
        <v>52</v>
      </c>
      <c r="E25" s="103"/>
      <c r="F25" s="104"/>
    </row>
    <row r="26" spans="1:6" ht="25.5" customHeight="1">
      <c r="A26" s="98"/>
      <c r="B26" s="99"/>
      <c r="C26" s="100"/>
      <c r="D26" s="105"/>
      <c r="E26" s="106"/>
      <c r="F26" s="107"/>
    </row>
    <row r="27" spans="1:6" ht="12.75">
      <c r="A27" s="86" t="s">
        <v>28</v>
      </c>
      <c r="B27" s="86"/>
      <c r="C27" s="86"/>
      <c r="D27" s="86"/>
      <c r="E27" s="86"/>
      <c r="F27" s="86"/>
    </row>
    <row r="28" spans="1:6" ht="12.75">
      <c r="A28" s="108">
        <v>43619</v>
      </c>
      <c r="B28" s="109"/>
      <c r="C28" s="109"/>
      <c r="D28" s="108">
        <v>43619</v>
      </c>
      <c r="E28" s="109"/>
      <c r="F28" s="109"/>
    </row>
    <row r="29" spans="1:6" ht="12.75">
      <c r="A29" s="109" t="s">
        <v>19</v>
      </c>
      <c r="B29" s="109"/>
      <c r="C29" s="109"/>
      <c r="D29" s="109" t="s">
        <v>20</v>
      </c>
      <c r="E29" s="109"/>
      <c r="F29" s="109"/>
    </row>
    <row r="30" spans="1:6" ht="12.75">
      <c r="A30" s="3" t="s">
        <v>50</v>
      </c>
      <c r="B30" s="3" t="s">
        <v>25</v>
      </c>
      <c r="C30" s="3" t="s">
        <v>26</v>
      </c>
      <c r="D30" s="3"/>
      <c r="E30" s="3" t="s">
        <v>25</v>
      </c>
      <c r="F30" s="3" t="s">
        <v>26</v>
      </c>
    </row>
    <row r="31" spans="1:6" ht="12.75">
      <c r="A31" s="34" t="s">
        <v>47</v>
      </c>
      <c r="B31" s="44">
        <v>1200</v>
      </c>
      <c r="C31" s="34">
        <f aca="true" t="shared" si="2" ref="C31:C41">ABS(1189-B31)</f>
        <v>11</v>
      </c>
      <c r="D31" s="34" t="s">
        <v>47</v>
      </c>
      <c r="E31" s="34">
        <v>1982</v>
      </c>
      <c r="F31" s="34">
        <f aca="true" t="shared" si="3" ref="F31:F41">ABS(1981-E31)</f>
        <v>1</v>
      </c>
    </row>
    <row r="32" spans="1:6" ht="12.75">
      <c r="A32" s="33" t="s">
        <v>45</v>
      </c>
      <c r="B32" s="44">
        <v>1226</v>
      </c>
      <c r="C32" s="34">
        <f t="shared" si="2"/>
        <v>37</v>
      </c>
      <c r="D32" s="34" t="s">
        <v>59</v>
      </c>
      <c r="E32" s="34">
        <v>1979</v>
      </c>
      <c r="F32" s="34">
        <f t="shared" si="3"/>
        <v>2</v>
      </c>
    </row>
    <row r="33" spans="1:6" ht="12.75">
      <c r="A33" s="34" t="s">
        <v>49</v>
      </c>
      <c r="B33" s="44">
        <v>1500</v>
      </c>
      <c r="C33" s="34">
        <f t="shared" si="2"/>
        <v>311</v>
      </c>
      <c r="D33" s="33" t="s">
        <v>45</v>
      </c>
      <c r="E33" s="34">
        <v>1978</v>
      </c>
      <c r="F33" s="34">
        <f t="shared" si="3"/>
        <v>3</v>
      </c>
    </row>
    <row r="34" spans="1:6" ht="12.75">
      <c r="A34" s="33" t="s">
        <v>55</v>
      </c>
      <c r="B34" s="44">
        <v>1502</v>
      </c>
      <c r="C34" s="34">
        <f t="shared" si="2"/>
        <v>313</v>
      </c>
      <c r="D34" s="33" t="s">
        <v>55</v>
      </c>
      <c r="E34" s="34">
        <v>1977</v>
      </c>
      <c r="F34" s="34">
        <f t="shared" si="3"/>
        <v>4</v>
      </c>
    </row>
    <row r="35" spans="1:6" ht="12.75">
      <c r="A35" s="34" t="s">
        <v>46</v>
      </c>
      <c r="B35" s="44">
        <v>75</v>
      </c>
      <c r="C35" s="34">
        <f t="shared" si="2"/>
        <v>1114</v>
      </c>
      <c r="D35" s="34" t="s">
        <v>46</v>
      </c>
      <c r="E35" s="34">
        <v>1975</v>
      </c>
      <c r="F35" s="34">
        <f t="shared" si="3"/>
        <v>6</v>
      </c>
    </row>
    <row r="36" spans="1:6" ht="12.75">
      <c r="A36" s="39" t="s">
        <v>54</v>
      </c>
      <c r="B36" s="44">
        <v>64</v>
      </c>
      <c r="C36" s="34">
        <f t="shared" si="2"/>
        <v>1125</v>
      </c>
      <c r="D36" s="34" t="s">
        <v>49</v>
      </c>
      <c r="E36" s="34">
        <v>1988</v>
      </c>
      <c r="F36" s="34">
        <f t="shared" si="3"/>
        <v>7</v>
      </c>
    </row>
    <row r="37" spans="1:6" ht="12.75">
      <c r="A37" s="34" t="s">
        <v>59</v>
      </c>
      <c r="B37" s="44">
        <v>60</v>
      </c>
      <c r="C37" s="34">
        <f t="shared" si="2"/>
        <v>1129</v>
      </c>
      <c r="D37" s="33" t="s">
        <v>58</v>
      </c>
      <c r="E37" s="34">
        <v>1974</v>
      </c>
      <c r="F37" s="34">
        <f t="shared" si="3"/>
        <v>7</v>
      </c>
    </row>
    <row r="38" spans="1:6" ht="12.75">
      <c r="A38" s="33" t="s">
        <v>40</v>
      </c>
      <c r="B38" s="44">
        <v>56</v>
      </c>
      <c r="C38" s="34">
        <f t="shared" si="2"/>
        <v>1133</v>
      </c>
      <c r="D38" s="34" t="s">
        <v>57</v>
      </c>
      <c r="E38" s="34">
        <v>1996</v>
      </c>
      <c r="F38" s="34">
        <f t="shared" si="3"/>
        <v>15</v>
      </c>
    </row>
    <row r="39" spans="1:6" ht="12.75">
      <c r="A39" s="33" t="s">
        <v>58</v>
      </c>
      <c r="B39" s="44">
        <v>0</v>
      </c>
      <c r="C39" s="34">
        <f t="shared" si="2"/>
        <v>1189</v>
      </c>
      <c r="D39" s="34" t="s">
        <v>56</v>
      </c>
      <c r="E39" s="34">
        <v>1963</v>
      </c>
      <c r="F39" s="34">
        <f t="shared" si="3"/>
        <v>18</v>
      </c>
    </row>
    <row r="40" spans="1:6" ht="12.75">
      <c r="A40" s="34" t="s">
        <v>57</v>
      </c>
      <c r="B40" s="44">
        <v>3700</v>
      </c>
      <c r="C40" s="34">
        <f t="shared" si="2"/>
        <v>2511</v>
      </c>
      <c r="D40" s="39" t="s">
        <v>54</v>
      </c>
      <c r="E40" s="33">
        <v>1954</v>
      </c>
      <c r="F40" s="34">
        <f t="shared" si="3"/>
        <v>27</v>
      </c>
    </row>
    <row r="41" spans="1:6" ht="12.75">
      <c r="A41" s="34" t="s">
        <v>56</v>
      </c>
      <c r="B41" s="44">
        <v>4527</v>
      </c>
      <c r="C41" s="34">
        <f t="shared" si="2"/>
        <v>3338</v>
      </c>
      <c r="D41" s="33" t="s">
        <v>40</v>
      </c>
      <c r="E41" s="33">
        <v>1948</v>
      </c>
      <c r="F41" s="34">
        <f t="shared" si="3"/>
        <v>33</v>
      </c>
    </row>
    <row r="42" spans="1:6" ht="12.75">
      <c r="A42" s="33"/>
      <c r="B42" s="44"/>
      <c r="C42" s="34"/>
      <c r="D42" s="33"/>
      <c r="E42" s="33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92" t="s">
        <v>27</v>
      </c>
      <c r="B48" s="93"/>
      <c r="C48" s="93"/>
      <c r="D48" s="93"/>
      <c r="E48" s="93"/>
      <c r="F48" s="94"/>
    </row>
    <row r="49" spans="1:6" ht="12.75">
      <c r="A49" s="95" t="s">
        <v>29</v>
      </c>
      <c r="B49" s="96"/>
      <c r="C49" s="97"/>
      <c r="D49" s="95" t="s">
        <v>30</v>
      </c>
      <c r="E49" s="96"/>
      <c r="F49" s="97"/>
    </row>
    <row r="50" spans="1:6" ht="12.75">
      <c r="A50" s="98"/>
      <c r="B50" s="99"/>
      <c r="C50" s="100"/>
      <c r="D50" s="98"/>
      <c r="E50" s="99"/>
      <c r="F50" s="100"/>
    </row>
    <row r="51" spans="1:6" ht="12.75">
      <c r="A51" s="101" t="s">
        <v>60</v>
      </c>
      <c r="B51" s="96"/>
      <c r="C51" s="97"/>
      <c r="D51" s="102" t="s">
        <v>61</v>
      </c>
      <c r="E51" s="103"/>
      <c r="F51" s="104"/>
    </row>
    <row r="52" spans="1:6" ht="12.75">
      <c r="A52" s="98"/>
      <c r="B52" s="99"/>
      <c r="C52" s="100"/>
      <c r="D52" s="105"/>
      <c r="E52" s="106"/>
      <c r="F52" s="107"/>
    </row>
    <row r="53" spans="1:6" ht="12.75">
      <c r="A53" s="86" t="s">
        <v>28</v>
      </c>
      <c r="B53" s="86"/>
      <c r="C53" s="86"/>
      <c r="D53" s="86"/>
      <c r="E53" s="86"/>
      <c r="F53" s="86"/>
    </row>
    <row r="54" spans="1:6" ht="12.75">
      <c r="A54" s="108">
        <v>43619</v>
      </c>
      <c r="B54" s="109"/>
      <c r="C54" s="109"/>
      <c r="D54" s="108">
        <v>43619</v>
      </c>
      <c r="E54" s="109"/>
      <c r="F54" s="109"/>
    </row>
    <row r="55" spans="1:6" ht="12.75">
      <c r="A55" s="109" t="s">
        <v>19</v>
      </c>
      <c r="B55" s="109"/>
      <c r="C55" s="109"/>
      <c r="D55" s="109" t="s">
        <v>20</v>
      </c>
      <c r="E55" s="109"/>
      <c r="F55" s="109"/>
    </row>
    <row r="56" spans="1:6" ht="12.75">
      <c r="A56" s="3" t="s">
        <v>50</v>
      </c>
      <c r="B56" s="3" t="s">
        <v>25</v>
      </c>
      <c r="C56" s="3" t="s">
        <v>26</v>
      </c>
      <c r="D56" s="3"/>
      <c r="E56" s="3" t="s">
        <v>25</v>
      </c>
      <c r="F56" s="3" t="s">
        <v>26</v>
      </c>
    </row>
    <row r="57" spans="1:6" ht="12.75">
      <c r="A57" s="47" t="s">
        <v>45</v>
      </c>
      <c r="B57" s="48">
        <v>32</v>
      </c>
      <c r="C57" s="39">
        <f aca="true" t="shared" si="4" ref="C57:C68">ABS(32-B57)</f>
        <v>0</v>
      </c>
      <c r="D57" s="47" t="s">
        <v>65</v>
      </c>
      <c r="E57" s="34">
        <v>2001</v>
      </c>
      <c r="F57" s="34">
        <f aca="true" t="shared" si="5" ref="F57:F68">ABS(1999-E57)</f>
        <v>2</v>
      </c>
    </row>
    <row r="58" spans="1:6" ht="12.75">
      <c r="A58" s="47" t="s">
        <v>65</v>
      </c>
      <c r="B58" s="48">
        <v>32</v>
      </c>
      <c r="C58" s="39">
        <f t="shared" si="4"/>
        <v>0</v>
      </c>
      <c r="D58" s="47" t="s">
        <v>68</v>
      </c>
      <c r="E58" s="34">
        <v>2001</v>
      </c>
      <c r="F58" s="34">
        <f t="shared" si="5"/>
        <v>2</v>
      </c>
    </row>
    <row r="59" spans="1:6" ht="12.75">
      <c r="A59" s="47" t="s">
        <v>40</v>
      </c>
      <c r="B59" s="48">
        <v>32</v>
      </c>
      <c r="C59" s="39">
        <f t="shared" si="4"/>
        <v>0</v>
      </c>
      <c r="D59" s="51" t="s">
        <v>47</v>
      </c>
      <c r="E59" s="52">
        <v>2001</v>
      </c>
      <c r="F59" s="52">
        <f t="shared" si="5"/>
        <v>2</v>
      </c>
    </row>
    <row r="60" spans="1:6" ht="12.75">
      <c r="A60" s="49" t="s">
        <v>68</v>
      </c>
      <c r="B60" s="50">
        <v>32</v>
      </c>
      <c r="C60" s="51">
        <f t="shared" si="4"/>
        <v>0</v>
      </c>
      <c r="D60" s="47" t="s">
        <v>69</v>
      </c>
      <c r="E60" s="34">
        <v>2002</v>
      </c>
      <c r="F60" s="34">
        <f t="shared" si="5"/>
        <v>3</v>
      </c>
    </row>
    <row r="61" spans="1:6" ht="12.75">
      <c r="A61" s="39" t="s">
        <v>47</v>
      </c>
      <c r="B61" s="48">
        <v>30</v>
      </c>
      <c r="C61" s="39">
        <f t="shared" si="4"/>
        <v>2</v>
      </c>
      <c r="D61" s="39" t="s">
        <v>46</v>
      </c>
      <c r="E61" s="34">
        <v>2005</v>
      </c>
      <c r="F61" s="34">
        <f t="shared" si="5"/>
        <v>6</v>
      </c>
    </row>
    <row r="62" spans="1:6" ht="12.75">
      <c r="A62" s="39" t="s">
        <v>46</v>
      </c>
      <c r="B62" s="48">
        <v>30</v>
      </c>
      <c r="C62" s="39">
        <f t="shared" si="4"/>
        <v>2</v>
      </c>
      <c r="D62" s="39" t="s">
        <v>56</v>
      </c>
      <c r="E62" s="34">
        <v>1992</v>
      </c>
      <c r="F62" s="34">
        <f t="shared" si="5"/>
        <v>7</v>
      </c>
    </row>
    <row r="63" spans="1:6" ht="12.75">
      <c r="A63" s="39" t="s">
        <v>56</v>
      </c>
      <c r="B63" s="48">
        <v>25</v>
      </c>
      <c r="C63" s="39">
        <f t="shared" si="4"/>
        <v>7</v>
      </c>
      <c r="D63" s="47" t="s">
        <v>67</v>
      </c>
      <c r="E63" s="34">
        <v>2006</v>
      </c>
      <c r="F63" s="34">
        <f t="shared" si="5"/>
        <v>7</v>
      </c>
    </row>
    <row r="64" spans="1:6" ht="12.75">
      <c r="A64" s="47" t="s">
        <v>69</v>
      </c>
      <c r="B64" s="47">
        <v>24</v>
      </c>
      <c r="C64" s="39">
        <f t="shared" si="4"/>
        <v>8</v>
      </c>
      <c r="D64" s="47" t="s">
        <v>45</v>
      </c>
      <c r="E64" s="34">
        <v>2007</v>
      </c>
      <c r="F64" s="34">
        <f t="shared" si="5"/>
        <v>8</v>
      </c>
    </row>
    <row r="65" spans="1:6" ht="12.75">
      <c r="A65" s="47" t="s">
        <v>67</v>
      </c>
      <c r="B65" s="47">
        <v>21</v>
      </c>
      <c r="C65" s="39">
        <f t="shared" si="4"/>
        <v>11</v>
      </c>
      <c r="D65" s="39" t="s">
        <v>59</v>
      </c>
      <c r="E65" s="33">
        <v>2009</v>
      </c>
      <c r="F65" s="34">
        <f t="shared" si="5"/>
        <v>10</v>
      </c>
    </row>
    <row r="66" spans="1:6" ht="12.75">
      <c r="A66" s="39" t="s">
        <v>59</v>
      </c>
      <c r="B66" s="48">
        <v>16</v>
      </c>
      <c r="C66" s="39">
        <f t="shared" si="4"/>
        <v>16</v>
      </c>
      <c r="D66" s="47" t="s">
        <v>66</v>
      </c>
      <c r="E66" s="33">
        <v>2012</v>
      </c>
      <c r="F66" s="34">
        <f t="shared" si="5"/>
        <v>13</v>
      </c>
    </row>
    <row r="67" spans="1:6" ht="12.75">
      <c r="A67" s="47" t="s">
        <v>70</v>
      </c>
      <c r="B67" s="47">
        <v>11</v>
      </c>
      <c r="C67" s="39">
        <f t="shared" si="4"/>
        <v>21</v>
      </c>
      <c r="D67" s="47" t="s">
        <v>40</v>
      </c>
      <c r="E67" s="34">
        <v>0</v>
      </c>
      <c r="F67" s="34">
        <f t="shared" si="5"/>
        <v>1999</v>
      </c>
    </row>
    <row r="68" spans="1:6" ht="12.75">
      <c r="A68" s="47" t="s">
        <v>66</v>
      </c>
      <c r="B68" s="48">
        <v>0</v>
      </c>
      <c r="C68" s="39">
        <f t="shared" si="4"/>
        <v>32</v>
      </c>
      <c r="D68" s="47" t="s">
        <v>70</v>
      </c>
      <c r="E68" s="33">
        <v>0</v>
      </c>
      <c r="F68" s="34">
        <f t="shared" si="5"/>
        <v>1999</v>
      </c>
    </row>
    <row r="69" spans="1:6" ht="12.75">
      <c r="A69" s="39"/>
      <c r="B69" s="44"/>
      <c r="C69" s="34"/>
      <c r="D69" s="34"/>
      <c r="E69" s="34"/>
      <c r="F69" s="34"/>
    </row>
    <row r="70" spans="1:6" ht="12.75">
      <c r="A70" s="33"/>
      <c r="B70" s="44"/>
      <c r="C70" s="34"/>
      <c r="D70" s="34"/>
      <c r="E70" s="34"/>
      <c r="F70" s="34"/>
    </row>
    <row r="71" spans="1:6" ht="12.75">
      <c r="A71" s="34"/>
      <c r="B71" s="44"/>
      <c r="C71" s="34"/>
      <c r="D71" s="33"/>
      <c r="E71" s="34"/>
      <c r="F71" s="34"/>
    </row>
    <row r="72" spans="1:6" ht="12.75">
      <c r="A72" s="34"/>
      <c r="B72" s="44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92" t="s">
        <v>27</v>
      </c>
      <c r="B74" s="93"/>
      <c r="C74" s="93"/>
      <c r="D74" s="93"/>
      <c r="E74" s="93"/>
      <c r="F74" s="94"/>
    </row>
    <row r="75" spans="1:6" ht="12.75">
      <c r="A75" s="95" t="s">
        <v>29</v>
      </c>
      <c r="B75" s="96"/>
      <c r="C75" s="97"/>
      <c r="D75" s="95" t="s">
        <v>30</v>
      </c>
      <c r="E75" s="96"/>
      <c r="F75" s="97"/>
    </row>
    <row r="76" spans="1:6" ht="12.75">
      <c r="A76" s="98"/>
      <c r="B76" s="99"/>
      <c r="C76" s="100"/>
      <c r="D76" s="98"/>
      <c r="E76" s="99"/>
      <c r="F76" s="100"/>
    </row>
    <row r="77" spans="1:6" ht="12.75">
      <c r="A77" s="101" t="s">
        <v>72</v>
      </c>
      <c r="B77" s="96"/>
      <c r="C77" s="97"/>
      <c r="D77" s="102" t="s">
        <v>71</v>
      </c>
      <c r="E77" s="103"/>
      <c r="F77" s="104"/>
    </row>
    <row r="78" spans="1:6" ht="12.75">
      <c r="A78" s="98"/>
      <c r="B78" s="99"/>
      <c r="C78" s="100"/>
      <c r="D78" s="105"/>
      <c r="E78" s="106"/>
      <c r="F78" s="107"/>
    </row>
    <row r="79" spans="1:6" ht="12.75">
      <c r="A79" s="86" t="s">
        <v>28</v>
      </c>
      <c r="B79" s="86"/>
      <c r="C79" s="86"/>
      <c r="D79" s="86"/>
      <c r="E79" s="86"/>
      <c r="F79" s="86"/>
    </row>
    <row r="80" spans="1:6" ht="12.75">
      <c r="A80" s="108">
        <v>43619</v>
      </c>
      <c r="B80" s="109"/>
      <c r="C80" s="109"/>
      <c r="D80" s="108">
        <v>43619</v>
      </c>
      <c r="E80" s="109"/>
      <c r="F80" s="109"/>
    </row>
    <row r="81" spans="1:6" ht="12.75">
      <c r="A81" s="109" t="s">
        <v>19</v>
      </c>
      <c r="B81" s="109"/>
      <c r="C81" s="109"/>
      <c r="D81" s="109" t="s">
        <v>20</v>
      </c>
      <c r="E81" s="109"/>
      <c r="F81" s="109"/>
    </row>
    <row r="82" spans="1:6" ht="12.75">
      <c r="A82" s="3" t="s">
        <v>50</v>
      </c>
      <c r="B82" s="3" t="s">
        <v>25</v>
      </c>
      <c r="C82" s="3" t="s">
        <v>26</v>
      </c>
      <c r="D82" s="3"/>
      <c r="E82" s="3" t="s">
        <v>25</v>
      </c>
      <c r="F82" s="3" t="s">
        <v>26</v>
      </c>
    </row>
    <row r="83" spans="1:6" ht="12.75">
      <c r="A83" s="29" t="s">
        <v>79</v>
      </c>
      <c r="B83" s="29">
        <v>94</v>
      </c>
      <c r="C83" s="29">
        <f>ABS(91-B83)</f>
        <v>3</v>
      </c>
      <c r="D83" s="26" t="s">
        <v>78</v>
      </c>
      <c r="E83" s="52">
        <v>49</v>
      </c>
      <c r="F83" s="34">
        <f>ABS(45-E83)</f>
        <v>4</v>
      </c>
    </row>
    <row r="84" spans="1:6" ht="12.75">
      <c r="A84" s="29" t="s">
        <v>59</v>
      </c>
      <c r="B84" s="29">
        <v>100</v>
      </c>
      <c r="C84" s="29">
        <f>ABS(91-B84)</f>
        <v>9</v>
      </c>
      <c r="D84" s="26" t="s">
        <v>80</v>
      </c>
      <c r="E84" s="34">
        <v>49</v>
      </c>
      <c r="F84" s="34">
        <f>ABS(45-E84)</f>
        <v>4</v>
      </c>
    </row>
    <row r="85" spans="1:6" ht="12.75">
      <c r="A85" s="26" t="s">
        <v>78</v>
      </c>
      <c r="B85" s="29">
        <v>123</v>
      </c>
      <c r="C85" s="29">
        <f>ABS(91-B85)</f>
        <v>32</v>
      </c>
      <c r="D85" s="29" t="s">
        <v>79</v>
      </c>
      <c r="E85" s="34">
        <v>50</v>
      </c>
      <c r="F85" s="34">
        <f>ABS(45-E85)</f>
        <v>5</v>
      </c>
    </row>
    <row r="86" spans="1:6" ht="12.75">
      <c r="A86" s="26" t="s">
        <v>40</v>
      </c>
      <c r="B86" s="29">
        <v>56</v>
      </c>
      <c r="C86" s="29">
        <f>ABS(91-B86)</f>
        <v>35</v>
      </c>
      <c r="D86" s="29" t="s">
        <v>46</v>
      </c>
      <c r="E86" s="34">
        <v>50</v>
      </c>
      <c r="F86" s="34">
        <f>ABS(45-E86)</f>
        <v>5</v>
      </c>
    </row>
    <row r="87" spans="1:6" ht="12.75">
      <c r="A87" s="26" t="s">
        <v>80</v>
      </c>
      <c r="B87" s="29">
        <v>130</v>
      </c>
      <c r="C87" s="29">
        <f>ABS(91-B87)</f>
        <v>39</v>
      </c>
      <c r="D87" s="26" t="s">
        <v>45</v>
      </c>
      <c r="E87" s="34">
        <v>50</v>
      </c>
      <c r="F87" s="34">
        <f>ABS(45-E87)</f>
        <v>5</v>
      </c>
    </row>
    <row r="88" spans="1:6" ht="12.75">
      <c r="A88" s="26" t="s">
        <v>66</v>
      </c>
      <c r="B88" s="29">
        <v>0</v>
      </c>
      <c r="C88" s="29">
        <f>ABS(91-B88)</f>
        <v>91</v>
      </c>
      <c r="D88" s="26" t="s">
        <v>40</v>
      </c>
      <c r="E88" s="34">
        <v>60</v>
      </c>
      <c r="F88" s="34">
        <f>ABS(45-E88)</f>
        <v>15</v>
      </c>
    </row>
    <row r="89" spans="1:6" ht="12.75">
      <c r="A89" s="29" t="s">
        <v>46</v>
      </c>
      <c r="B89" s="29">
        <v>200</v>
      </c>
      <c r="C89" s="29">
        <f>ABS(91-B89)</f>
        <v>109</v>
      </c>
      <c r="D89" s="26" t="s">
        <v>66</v>
      </c>
      <c r="E89" s="34">
        <v>10</v>
      </c>
      <c r="F89" s="34">
        <f>ABS(45-E89)</f>
        <v>35</v>
      </c>
    </row>
    <row r="90" spans="1:6" ht="12.75">
      <c r="A90" s="26" t="s">
        <v>45</v>
      </c>
      <c r="B90" s="29">
        <v>250</v>
      </c>
      <c r="C90" s="29">
        <f>ABS(91-B90)</f>
        <v>159</v>
      </c>
      <c r="D90" s="29" t="s">
        <v>59</v>
      </c>
      <c r="E90" s="34">
        <v>99</v>
      </c>
      <c r="F90" s="34">
        <f>ABS(45-E90)</f>
        <v>54</v>
      </c>
    </row>
    <row r="91" spans="1:6" ht="12.75">
      <c r="A91" s="29"/>
      <c r="B91" s="29"/>
      <c r="C91" s="29"/>
      <c r="D91" s="39"/>
      <c r="E91" s="33"/>
      <c r="F91" s="34"/>
    </row>
    <row r="92" spans="1:6" ht="12.75">
      <c r="A92" s="29"/>
      <c r="B92" s="29"/>
      <c r="C92" s="29"/>
      <c r="D92" s="47"/>
      <c r="E92" s="33"/>
      <c r="F92" s="34"/>
    </row>
    <row r="93" spans="1:6" ht="12.75">
      <c r="A93" s="26"/>
      <c r="B93" s="26"/>
      <c r="C93" s="29"/>
      <c r="D93" s="47"/>
      <c r="E93" s="34"/>
      <c r="F93" s="34"/>
    </row>
    <row r="94" spans="1:6" ht="12.75">
      <c r="A94" s="26"/>
      <c r="B94" s="26"/>
      <c r="C94" s="29"/>
      <c r="D94" s="47"/>
      <c r="E94" s="33"/>
      <c r="F94" s="34"/>
    </row>
    <row r="95" spans="1:6" ht="12.75">
      <c r="A95" s="26"/>
      <c r="B95" s="26"/>
      <c r="C95" s="29"/>
      <c r="D95" s="34"/>
      <c r="E95" s="34"/>
      <c r="F95" s="34"/>
    </row>
    <row r="96" spans="1:6" ht="12.75">
      <c r="A96" s="26"/>
      <c r="B96" s="29"/>
      <c r="C96" s="29"/>
      <c r="D96" s="34"/>
      <c r="E96" s="34"/>
      <c r="F96" s="34"/>
    </row>
    <row r="97" spans="1:6" ht="12.75">
      <c r="A97" s="34"/>
      <c r="B97" s="44"/>
      <c r="C97" s="34"/>
      <c r="D97" s="33"/>
      <c r="E97" s="34"/>
      <c r="F97" s="34"/>
    </row>
    <row r="98" spans="1:6" ht="12.75">
      <c r="A98" s="34"/>
      <c r="B98" s="44"/>
      <c r="C98" s="34"/>
      <c r="D98" s="34"/>
      <c r="E98" s="34"/>
      <c r="F98" s="34"/>
    </row>
    <row r="99" spans="1:6" ht="12.75">
      <c r="A99" s="33"/>
      <c r="B99" s="33"/>
      <c r="C99" s="34"/>
      <c r="D99" s="33"/>
      <c r="E99" s="34"/>
      <c r="F99" s="34"/>
    </row>
    <row r="100" spans="1:6" ht="12.75">
      <c r="A100" s="92" t="s">
        <v>27</v>
      </c>
      <c r="B100" s="93"/>
      <c r="C100" s="93"/>
      <c r="D100" s="93"/>
      <c r="E100" s="93"/>
      <c r="F100" s="94"/>
    </row>
    <row r="101" spans="1:6" ht="12.75">
      <c r="A101" s="95" t="s">
        <v>29</v>
      </c>
      <c r="B101" s="96"/>
      <c r="C101" s="97"/>
      <c r="D101" s="95" t="s">
        <v>30</v>
      </c>
      <c r="E101" s="96"/>
      <c r="F101" s="97"/>
    </row>
    <row r="102" spans="1:6" ht="12.75">
      <c r="A102" s="98"/>
      <c r="B102" s="99"/>
      <c r="C102" s="100"/>
      <c r="D102" s="98"/>
      <c r="E102" s="99"/>
      <c r="F102" s="100"/>
    </row>
    <row r="103" spans="1:6" ht="12.75">
      <c r="A103" s="101" t="s">
        <v>80</v>
      </c>
      <c r="B103" s="96"/>
      <c r="C103" s="97"/>
      <c r="D103" s="102" t="s">
        <v>84</v>
      </c>
      <c r="E103" s="103"/>
      <c r="F103" s="104"/>
    </row>
    <row r="104" spans="1:6" ht="12.75">
      <c r="A104" s="98"/>
      <c r="B104" s="99"/>
      <c r="C104" s="100"/>
      <c r="D104" s="105"/>
      <c r="E104" s="106"/>
      <c r="F104" s="107"/>
    </row>
  </sheetData>
  <mergeCells count="40">
    <mergeCell ref="A100:F100"/>
    <mergeCell ref="A101:C102"/>
    <mergeCell ref="D101:F102"/>
    <mergeCell ref="A103:C104"/>
    <mergeCell ref="D103:F104"/>
    <mergeCell ref="A79:F79"/>
    <mergeCell ref="A80:C80"/>
    <mergeCell ref="D80:F80"/>
    <mergeCell ref="A81:C81"/>
    <mergeCell ref="D81:F81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2019-06-24T20:23:45Z</dcterms:modified>
  <cp:category/>
  <cp:version/>
  <cp:contentType/>
  <cp:contentStatus/>
</cp:coreProperties>
</file>