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<sst xmlns="http://schemas.openxmlformats.org/spreadsheetml/2006/main" count="180" uniqueCount="77">
  <si>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</si>
  <si>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</si>
  <si>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</si>
  <si>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</si>
  <si>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</si>
  <si>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</si>
  <si>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</si>
  <si>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</si>
  <si>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</si>
  <si>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</si>
  <si>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</si>
  <si>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</si>
  <si>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</si>
  <si>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</si>
  <si>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</si>
  <si>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</si>
  <si>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</si>
  <si>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</si>
  <si>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</si>
  <si>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</si>
  <si>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</si>
  <si>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</si>
  <si>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</si>
  <si>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</si>
  <si>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</si>
  <si>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</si>
  <si>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</si>
  <si>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</si>
  <si>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</si>
  <si>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</si>
  <si>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</si>
  <si>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Rutland &amp; Derby - Leicester City Centre - Monday Night League Cup</t>
  </si>
  <si>
    <t>MUSIC INTROS</t>
  </si>
  <si>
    <t>GENERAL KNOWLEDGE</t>
  </si>
  <si>
    <t>F&amp;D S&amp;L TV&amp;FIL,M</t>
  </si>
  <si>
    <t>S&amp;N H&amp;G A&amp;L</t>
  </si>
  <si>
    <t>+</t>
  </si>
  <si>
    <t>PSWS</t>
  </si>
  <si>
    <t>PICK N MIX</t>
  </si>
  <si>
    <t>TEAM NAME</t>
  </si>
  <si>
    <t>TOP 5'S</t>
  </si>
  <si>
    <t>THE ALLSORTS</t>
  </si>
  <si>
    <t>SENECTUS</t>
  </si>
  <si>
    <t>MURDER DUCKS</t>
  </si>
  <si>
    <t>The Rutland &amp; Derby - Monday Night Quiz - Quiz League #76</t>
  </si>
  <si>
    <t>GRAFTERS</t>
  </si>
  <si>
    <t>THE JINGLEBELL ROCKERS</t>
  </si>
  <si>
    <t>MURDE DUCKS</t>
  </si>
  <si>
    <t>THE OEDANTS</t>
  </si>
  <si>
    <t>CHAMPGANE SETHNOVA</t>
  </si>
  <si>
    <r>
      <t xml:space="preserve">PSWS </t>
    </r>
    <r>
      <rPr>
        <b/>
        <sz val="10"/>
        <color indexed="10"/>
        <rFont val="Arial"/>
        <family val="2"/>
      </rPr>
      <t>GRAFTERS PEDANTS 5</t>
    </r>
  </si>
  <si>
    <r>
      <t>SENECTUS &amp;</t>
    </r>
    <r>
      <rPr>
        <sz val="10"/>
        <rFont val="Arial"/>
        <family val="2"/>
      </rPr>
      <t xml:space="preserve"> PICK N MIX 8</t>
    </r>
  </si>
  <si>
    <t>POWER RANGERS UNITE</t>
  </si>
  <si>
    <t>TEAM BOSLEY</t>
  </si>
  <si>
    <t>PART TIME LOVERS</t>
  </si>
  <si>
    <t>SETHIS TAN</t>
  </si>
  <si>
    <t>FIFTY SHADES OF JLO</t>
  </si>
  <si>
    <t>THE PEDANTS</t>
  </si>
  <si>
    <t>LRWG</t>
  </si>
  <si>
    <t>A QUIZMAS CAROL</t>
  </si>
  <si>
    <t>THE NOT REGULARS</t>
  </si>
  <si>
    <t>CLUB TROPICANA</t>
  </si>
  <si>
    <t>TEAM BOSLEY 8</t>
  </si>
  <si>
    <t>POWER RANGERS UNITE PEDANTS QUIZMAS CAROL 3</t>
  </si>
  <si>
    <t>NOTTHE REGULARS</t>
  </si>
  <si>
    <t>SETHISSTAN</t>
  </si>
  <si>
    <t>Week Number: #2</t>
  </si>
  <si>
    <t>THE MURDER DUCKS</t>
  </si>
  <si>
    <t>JINGLE BELLL ROCKERS</t>
  </si>
  <si>
    <t>MISSING LETTERS</t>
  </si>
  <si>
    <t>SLEIGH WHAT</t>
  </si>
  <si>
    <t>HAPPY QUIZMAS</t>
  </si>
  <si>
    <t>QUIZ CRINGLE</t>
  </si>
  <si>
    <t>SETH ON A PLANE</t>
  </si>
  <si>
    <r>
      <t>PICK N MIX</t>
    </r>
    <r>
      <rPr>
        <sz val="10"/>
        <color indexed="10"/>
        <rFont val="Arial"/>
        <family val="2"/>
      </rPr>
      <t xml:space="preserve"> QUIZ QUINGLE 14</t>
    </r>
  </si>
  <si>
    <r>
      <t xml:space="preserve">SETH ON A PLANE </t>
    </r>
    <r>
      <rPr>
        <b/>
        <u val="single"/>
        <sz val="10"/>
        <color indexed="10"/>
        <rFont val="Arial"/>
        <family val="2"/>
      </rPr>
      <t>SLEIGH WHAT 8</t>
    </r>
  </si>
  <si>
    <t>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</si>
</sst>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  <numFmt numFmtId="178" formatCode="&quot;$&quot;#,##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178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" fontId="0" fillId="0" borderId="6" xfId="0" applyNumberForma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" fontId="8" fillId="0" borderId="5" xfId="0" applyNumberFormat="1" applyFont="1" applyBorder="1" applyAlignment="1">
      <alignment horizontal="center" vertical="center"/>
    </xf>
    <xf numFmtId="16" fontId="8" fillId="0" borderId="7" xfId="0" applyNumberFormat="1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71" t="s">
        <v>44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12.75">
      <c r="A2" s="74" t="s">
        <v>16</v>
      </c>
      <c r="B2" s="75"/>
      <c r="C2" s="75"/>
      <c r="D2" s="75"/>
      <c r="E2" s="75"/>
      <c r="F2" s="75"/>
      <c r="G2" s="75"/>
      <c r="H2" s="37">
        <v>2</v>
      </c>
      <c r="I2" s="76"/>
      <c r="J2" s="77"/>
    </row>
    <row r="3" spans="1:10" ht="12.75" customHeight="1">
      <c r="A3" s="78" t="s">
        <v>0</v>
      </c>
      <c r="B3" s="53" t="s">
        <v>1</v>
      </c>
      <c r="C3" s="78" t="s">
        <v>17</v>
      </c>
      <c r="D3" s="80" t="s">
        <v>24</v>
      </c>
      <c r="E3" s="81"/>
      <c r="F3" s="81"/>
      <c r="G3" s="81"/>
      <c r="H3" s="82"/>
      <c r="I3" s="78" t="s">
        <v>3</v>
      </c>
      <c r="J3" s="10" t="s">
        <v>14</v>
      </c>
    </row>
    <row r="4" spans="1:10" ht="12.75">
      <c r="A4" s="52"/>
      <c r="B4" s="79"/>
      <c r="C4" s="52"/>
      <c r="D4" s="2">
        <v>43808</v>
      </c>
      <c r="E4" s="2">
        <f>D4+7</f>
        <v>43815</v>
      </c>
      <c r="F4" s="45">
        <f>E4+7</f>
        <v>43822</v>
      </c>
      <c r="G4" s="2">
        <f>F4+7</f>
        <v>43829</v>
      </c>
      <c r="H4" s="2">
        <f>G4+7</f>
        <v>43836</v>
      </c>
      <c r="I4" s="52"/>
      <c r="J4" s="10" t="s">
        <v>15</v>
      </c>
    </row>
    <row r="5" spans="1:10" s="31" customFormat="1" ht="12.75" customHeight="1">
      <c r="A5" s="32">
        <v>1</v>
      </c>
      <c r="B5" s="49" t="s">
        <v>41</v>
      </c>
      <c r="C5" s="43">
        <f>COUNTIF(D5:H5,"&lt;&gt;")</f>
        <v>3</v>
      </c>
      <c r="D5" s="43">
        <v>55.5</v>
      </c>
      <c r="E5" s="58">
        <v>48.5</v>
      </c>
      <c r="F5" s="46">
        <v>58</v>
      </c>
      <c r="G5" s="59"/>
      <c r="H5" s="43"/>
      <c r="I5" s="43">
        <f>SUM(D5:H5)</f>
        <v>162</v>
      </c>
      <c r="J5" s="60">
        <f>I5/C5</f>
        <v>54</v>
      </c>
    </row>
    <row r="6" spans="1:10" s="31" customFormat="1" ht="12.75">
      <c r="A6" s="32">
        <f aca="true" t="shared" si="0" ref="A6:A25">A5+1</f>
        <v>2</v>
      </c>
      <c r="B6" s="49" t="s">
        <v>55</v>
      </c>
      <c r="C6" s="43">
        <f>COUNTIF(D6:H6,"&lt;&gt;")</f>
        <v>3</v>
      </c>
      <c r="D6" s="43">
        <v>53</v>
      </c>
      <c r="E6" s="58">
        <v>47.5</v>
      </c>
      <c r="F6" s="46">
        <v>51</v>
      </c>
      <c r="G6" s="59"/>
      <c r="H6" s="43"/>
      <c r="I6" s="43">
        <f>SUM(D6:H6)</f>
        <v>151.5</v>
      </c>
      <c r="J6" s="60">
        <f aca="true" t="shared" si="1" ref="J6:J14">I6/C6</f>
        <v>50.5</v>
      </c>
    </row>
    <row r="7" spans="1:10" s="31" customFormat="1" ht="12.75">
      <c r="A7" s="32">
        <f t="shared" si="0"/>
        <v>3</v>
      </c>
      <c r="B7" s="48" t="s">
        <v>53</v>
      </c>
      <c r="C7" s="43">
        <f>COUNTIF(D7:H7,"&lt;&gt;")</f>
        <v>2</v>
      </c>
      <c r="D7" s="43"/>
      <c r="E7" s="58">
        <v>50.5</v>
      </c>
      <c r="F7" s="46">
        <v>63.5</v>
      </c>
      <c r="G7" s="59"/>
      <c r="H7" s="43"/>
      <c r="I7" s="43">
        <f>SUM(D7:H7)</f>
        <v>114</v>
      </c>
      <c r="J7" s="60">
        <f t="shared" si="1"/>
        <v>57</v>
      </c>
    </row>
    <row r="8" spans="1:10" s="31" customFormat="1" ht="12" customHeight="1">
      <c r="A8" s="32">
        <f t="shared" si="0"/>
        <v>4</v>
      </c>
      <c r="B8" s="49" t="s">
        <v>38</v>
      </c>
      <c r="C8" s="43">
        <f>COUNTIF(D8:H8,"&lt;&gt;")</f>
        <v>3</v>
      </c>
      <c r="D8" s="43">
        <v>49</v>
      </c>
      <c r="E8" s="58">
        <v>44.5</v>
      </c>
      <c r="F8" s="46" t="s">
        <v>76</v>
      </c>
      <c r="G8" s="59"/>
      <c r="H8" s="43"/>
      <c r="I8" s="43">
        <f>SUM(D8:H8)</f>
        <v>93.5</v>
      </c>
      <c r="J8" s="60">
        <f t="shared" si="1"/>
        <v>31.166666666666668</v>
      </c>
    </row>
    <row r="9" spans="1:10" s="31" customFormat="1" ht="12.75">
      <c r="A9" s="32">
        <f t="shared" si="0"/>
        <v>5</v>
      </c>
      <c r="B9" s="51" t="s">
        <v>57</v>
      </c>
      <c r="C9" s="43">
        <f>COUNTIF(D9:H9,"&lt;&gt;")</f>
        <v>2</v>
      </c>
      <c r="D9" s="43">
        <v>43.5</v>
      </c>
      <c r="E9" s="58">
        <v>39.5</v>
      </c>
      <c r="F9" s="46"/>
      <c r="G9" s="59"/>
      <c r="H9" s="43"/>
      <c r="I9" s="43">
        <f>SUM(D9:H9)</f>
        <v>83</v>
      </c>
      <c r="J9" s="60">
        <f t="shared" si="1"/>
        <v>41.5</v>
      </c>
    </row>
    <row r="10" spans="1:10" s="31" customFormat="1" ht="12.75">
      <c r="A10" s="32">
        <f t="shared" si="0"/>
        <v>6</v>
      </c>
      <c r="B10" s="48" t="s">
        <v>72</v>
      </c>
      <c r="C10" s="43">
        <f>COUNTIF(D10:H10,"&lt;&gt;")</f>
        <v>1</v>
      </c>
      <c r="D10" s="43"/>
      <c r="E10" s="58"/>
      <c r="F10" s="46">
        <v>58.5</v>
      </c>
      <c r="G10" s="59"/>
      <c r="H10" s="43"/>
      <c r="I10" s="43">
        <f>SUM(D10:H10)</f>
        <v>58.5</v>
      </c>
      <c r="J10" s="60">
        <f t="shared" si="1"/>
        <v>58.5</v>
      </c>
    </row>
    <row r="11" spans="1:10" s="31" customFormat="1" ht="12.75">
      <c r="A11" s="32">
        <f t="shared" si="0"/>
        <v>7</v>
      </c>
      <c r="B11" s="51" t="s">
        <v>67</v>
      </c>
      <c r="C11" s="43">
        <f>COUNTIF(D11:H11,"&lt;&gt;")</f>
        <v>1</v>
      </c>
      <c r="D11" s="43">
        <v>50</v>
      </c>
      <c r="E11" s="58"/>
      <c r="F11" s="46"/>
      <c r="G11" s="59"/>
      <c r="H11" s="43"/>
      <c r="I11" s="43">
        <f>SUM(D11:H11)</f>
        <v>50</v>
      </c>
      <c r="J11" s="60">
        <f t="shared" si="1"/>
        <v>50</v>
      </c>
    </row>
    <row r="12" spans="1:10" s="31" customFormat="1" ht="12.75">
      <c r="A12" s="32">
        <f t="shared" si="0"/>
        <v>8</v>
      </c>
      <c r="B12" s="49" t="s">
        <v>71</v>
      </c>
      <c r="C12" s="43">
        <f>COUNTIF(D12:H12,"&lt;&gt;")</f>
        <v>1</v>
      </c>
      <c r="D12" s="43"/>
      <c r="E12" s="58"/>
      <c r="F12" s="46">
        <v>49.5</v>
      </c>
      <c r="G12" s="59"/>
      <c r="H12" s="43"/>
      <c r="I12" s="43">
        <f>SUM(D12:H12)</f>
        <v>49.5</v>
      </c>
      <c r="J12" s="60">
        <f t="shared" si="1"/>
        <v>49.5</v>
      </c>
    </row>
    <row r="13" spans="1:10" s="31" customFormat="1" ht="13.5" customHeight="1">
      <c r="A13" s="32">
        <f t="shared" si="0"/>
        <v>9</v>
      </c>
      <c r="B13" s="49" t="s">
        <v>58</v>
      </c>
      <c r="C13" s="43">
        <f>COUNTIF(D13:H13,"&lt;&gt;")</f>
        <v>1</v>
      </c>
      <c r="D13" s="43"/>
      <c r="E13" s="58">
        <v>42</v>
      </c>
      <c r="F13" s="46"/>
      <c r="G13" s="59"/>
      <c r="H13" s="43"/>
      <c r="I13" s="43">
        <f>SUM(D13:H13)</f>
        <v>42</v>
      </c>
      <c r="J13" s="60">
        <f t="shared" si="1"/>
        <v>42</v>
      </c>
    </row>
    <row r="14" spans="1:10" s="31" customFormat="1" ht="13.5" customHeight="1">
      <c r="A14" s="32">
        <f t="shared" si="0"/>
        <v>10</v>
      </c>
      <c r="B14" s="48" t="s">
        <v>68</v>
      </c>
      <c r="C14" s="43">
        <f>COUNTIF(D14:H14,"&lt;&gt;")</f>
        <v>1</v>
      </c>
      <c r="D14" s="43">
        <v>42</v>
      </c>
      <c r="E14" s="58"/>
      <c r="F14" s="46"/>
      <c r="G14" s="59"/>
      <c r="H14" s="43"/>
      <c r="I14" s="43">
        <f>SUM(D14:H14)</f>
        <v>42</v>
      </c>
      <c r="J14" s="60">
        <f t="shared" si="1"/>
        <v>42</v>
      </c>
    </row>
    <row r="15" spans="1:10" s="31" customFormat="1" ht="13.5" customHeight="1">
      <c r="A15" s="32">
        <f t="shared" si="0"/>
        <v>11</v>
      </c>
      <c r="B15" s="48" t="s">
        <v>52</v>
      </c>
      <c r="C15" s="43">
        <f>COUNTIF(D15:H15,"&lt;&gt;")</f>
        <v>1</v>
      </c>
      <c r="D15" s="43"/>
      <c r="E15" s="58">
        <v>41</v>
      </c>
      <c r="F15" s="46"/>
      <c r="G15" s="59"/>
      <c r="H15" s="43"/>
      <c r="I15" s="43">
        <f>SUM(D15:H15)</f>
        <v>41</v>
      </c>
      <c r="J15" s="60">
        <f aca="true" t="shared" si="2" ref="J15:J21">I15/C15</f>
        <v>41</v>
      </c>
    </row>
    <row r="16" spans="1:10" s="31" customFormat="1" ht="13.5" customHeight="1">
      <c r="A16" s="32">
        <f t="shared" si="0"/>
        <v>12</v>
      </c>
      <c r="B16" s="48" t="s">
        <v>60</v>
      </c>
      <c r="C16" s="43">
        <f>COUNTIF(D16:H16,"&lt;&gt;")</f>
        <v>1</v>
      </c>
      <c r="D16" s="43"/>
      <c r="E16" s="58">
        <v>40.5</v>
      </c>
      <c r="F16" s="46"/>
      <c r="G16" s="59"/>
      <c r="H16" s="43"/>
      <c r="I16" s="43">
        <f>SUM(D16:H16)</f>
        <v>40.5</v>
      </c>
      <c r="J16" s="60">
        <f t="shared" si="2"/>
        <v>40.5</v>
      </c>
    </row>
    <row r="17" spans="1:10" s="31" customFormat="1" ht="13.5" customHeight="1">
      <c r="A17" s="32">
        <f t="shared" si="0"/>
        <v>13</v>
      </c>
      <c r="B17" s="48" t="s">
        <v>56</v>
      </c>
      <c r="C17" s="43">
        <f>COUNTIF(D17:H17,"&lt;&gt;")</f>
        <v>1</v>
      </c>
      <c r="D17" s="43"/>
      <c r="E17" s="58">
        <v>40</v>
      </c>
      <c r="F17" s="46"/>
      <c r="G17" s="59"/>
      <c r="H17" s="43"/>
      <c r="I17" s="43">
        <f>SUM(D17:H17)</f>
        <v>40</v>
      </c>
      <c r="J17" s="60">
        <f t="shared" si="2"/>
        <v>40</v>
      </c>
    </row>
    <row r="18" spans="1:10" s="31" customFormat="1" ht="13.5" customHeight="1">
      <c r="A18" s="32">
        <f t="shared" si="0"/>
        <v>14</v>
      </c>
      <c r="B18" s="33" t="s">
        <v>70</v>
      </c>
      <c r="C18" s="43">
        <f>COUNTIF(D18:H18,"&lt;&gt;")</f>
        <v>1</v>
      </c>
      <c r="D18" s="4"/>
      <c r="E18" s="44"/>
      <c r="F18" s="46">
        <v>39</v>
      </c>
      <c r="G18" s="54"/>
      <c r="H18" s="4"/>
      <c r="I18" s="43">
        <f>SUM(D18:H18)</f>
        <v>39</v>
      </c>
      <c r="J18" s="60">
        <f t="shared" si="2"/>
        <v>39</v>
      </c>
    </row>
    <row r="19" spans="1:10" s="31" customFormat="1" ht="13.5" customHeight="1">
      <c r="A19" s="32">
        <f t="shared" si="0"/>
        <v>15</v>
      </c>
      <c r="B19" s="49" t="s">
        <v>54</v>
      </c>
      <c r="C19" s="43">
        <f>COUNTIF(D19:H19,"&lt;&gt;")</f>
        <v>1</v>
      </c>
      <c r="D19" s="43"/>
      <c r="E19" s="58">
        <v>34.5</v>
      </c>
      <c r="F19" s="46"/>
      <c r="G19" s="59"/>
      <c r="H19" s="43"/>
      <c r="I19" s="43">
        <f>SUM(D19:H19)</f>
        <v>34.5</v>
      </c>
      <c r="J19" s="60">
        <f t="shared" si="2"/>
        <v>34.5</v>
      </c>
    </row>
    <row r="20" spans="1:10" s="31" customFormat="1" ht="13.5" customHeight="1">
      <c r="A20" s="32">
        <f t="shared" si="0"/>
        <v>16</v>
      </c>
      <c r="B20" s="48" t="s">
        <v>59</v>
      </c>
      <c r="C20" s="43">
        <f>COUNTIF(D20:H20,"&lt;&gt;")</f>
        <v>1</v>
      </c>
      <c r="D20" s="43"/>
      <c r="E20" s="58">
        <v>34.5</v>
      </c>
      <c r="F20" s="46"/>
      <c r="G20" s="59"/>
      <c r="H20" s="43"/>
      <c r="I20" s="43">
        <f>SUM(D20:H20)</f>
        <v>34.5</v>
      </c>
      <c r="J20" s="60">
        <f t="shared" si="2"/>
        <v>34.5</v>
      </c>
    </row>
    <row r="21" spans="1:10" s="31" customFormat="1" ht="13.5" customHeight="1">
      <c r="A21" s="32">
        <f t="shared" si="0"/>
        <v>17</v>
      </c>
      <c r="B21" s="48" t="s">
        <v>61</v>
      </c>
      <c r="C21" s="43">
        <f>COUNTIF(D21:H21,"&lt;&gt;")</f>
        <v>1</v>
      </c>
      <c r="D21" s="43"/>
      <c r="E21" s="58">
        <v>33</v>
      </c>
      <c r="F21" s="46"/>
      <c r="G21" s="59"/>
      <c r="H21" s="43"/>
      <c r="I21" s="43">
        <f>SUM(D21:H21)</f>
        <v>33</v>
      </c>
      <c r="J21" s="60">
        <f t="shared" si="2"/>
        <v>33</v>
      </c>
    </row>
    <row r="22" spans="1:10" s="31" customFormat="1" ht="13.5" customHeight="1">
      <c r="A22" s="32">
        <f t="shared" si="0"/>
        <v>18</v>
      </c>
      <c r="B22" s="48" t="s">
        <v>45</v>
      </c>
      <c r="C22" s="43">
        <f>COUNTIF(D22:H22,"&lt;&gt;")</f>
        <v>1</v>
      </c>
      <c r="D22" s="43">
        <v>33</v>
      </c>
      <c r="E22" s="58"/>
      <c r="F22" s="46"/>
      <c r="G22" s="59"/>
      <c r="H22" s="43"/>
      <c r="I22" s="43">
        <f>SUM(D22:H22)</f>
        <v>33</v>
      </c>
      <c r="J22" s="60">
        <f>I22/C22</f>
        <v>33</v>
      </c>
    </row>
    <row r="23" spans="1:10" s="31" customFormat="1" ht="13.5" customHeight="1">
      <c r="A23" s="32">
        <f t="shared" si="0"/>
        <v>19</v>
      </c>
      <c r="B23" s="49" t="s">
        <v>42</v>
      </c>
      <c r="C23" s="43">
        <f>COUNTIF(D23:H23,"&lt;&gt;")</f>
        <v>1</v>
      </c>
      <c r="D23" s="43">
        <v>31</v>
      </c>
      <c r="E23" s="58"/>
      <c r="F23" s="46"/>
      <c r="G23" s="59"/>
      <c r="H23" s="43"/>
      <c r="I23" s="43">
        <f>SUM(D23:H23)</f>
        <v>31</v>
      </c>
      <c r="J23" s="60">
        <f>I23/C23</f>
        <v>31</v>
      </c>
    </row>
    <row r="24" spans="1:10" s="31" customFormat="1" ht="13.5" customHeight="1">
      <c r="A24" s="32">
        <f t="shared" si="0"/>
        <v>20</v>
      </c>
      <c r="B24" s="49" t="s">
        <v>37</v>
      </c>
      <c r="C24" s="43">
        <f>COUNTIF(D24:H24,"&lt;&gt;")</f>
        <v>1</v>
      </c>
      <c r="D24" s="43">
        <v>31</v>
      </c>
      <c r="E24" s="58"/>
      <c r="F24" s="46"/>
      <c r="G24" s="59"/>
      <c r="H24" s="43"/>
      <c r="I24" s="43">
        <f>SUM(D24:H24)</f>
        <v>31</v>
      </c>
      <c r="J24" s="60">
        <f>I24/C24</f>
        <v>31</v>
      </c>
    </row>
    <row r="25" spans="1:10" s="31" customFormat="1" ht="12.75">
      <c r="A25" s="32">
        <f t="shared" si="0"/>
        <v>21</v>
      </c>
      <c r="B25" s="39"/>
      <c r="C25" s="4"/>
      <c r="D25" s="4"/>
      <c r="E25" s="44"/>
      <c r="F25" s="46"/>
      <c r="G25" s="54"/>
      <c r="H25" s="4"/>
      <c r="I25" s="4"/>
      <c r="J25" s="30"/>
    </row>
    <row r="26" spans="1:10" ht="12.75">
      <c r="A26" s="64" t="s">
        <v>18</v>
      </c>
      <c r="B26" s="65"/>
      <c r="C26" s="65"/>
      <c r="D26" s="65"/>
      <c r="E26" s="65"/>
      <c r="F26" s="66"/>
      <c r="G26" s="65"/>
      <c r="H26" s="65"/>
      <c r="I26" s="65"/>
      <c r="J26" s="67"/>
    </row>
    <row r="27" spans="1:10" ht="12.75">
      <c r="A27" s="68"/>
      <c r="B27" s="69"/>
      <c r="C27" s="69"/>
      <c r="D27" s="69"/>
      <c r="E27" s="69"/>
      <c r="F27" s="69"/>
      <c r="G27" s="69"/>
      <c r="H27" s="69"/>
      <c r="I27" s="69"/>
      <c r="J27" s="70"/>
    </row>
    <row r="28" spans="1:10" ht="12.75">
      <c r="A28" s="63" t="s">
        <v>10</v>
      </c>
      <c r="B28" s="62" t="s">
        <v>12</v>
      </c>
      <c r="C28" s="8" t="s">
        <v>9</v>
      </c>
      <c r="D28" s="10">
        <f>SUM(D5:D25)/D30</f>
        <v>43.111111111111114</v>
      </c>
      <c r="E28" s="10">
        <f>SUM(E5:E25)/E30</f>
        <v>41.333333333333336</v>
      </c>
      <c r="F28" s="46"/>
      <c r="G28" s="55"/>
      <c r="H28" s="10"/>
      <c r="I28" s="5"/>
      <c r="J28" s="17"/>
    </row>
    <row r="29" spans="1:10" ht="12.75">
      <c r="A29" s="63"/>
      <c r="B29" s="62"/>
      <c r="C29" s="9" t="s">
        <v>13</v>
      </c>
      <c r="D29" s="10">
        <f>MAX(D5:D25)</f>
        <v>55.5</v>
      </c>
      <c r="E29" s="10">
        <f>MAX(E5:E25)</f>
        <v>50.5</v>
      </c>
      <c r="F29" s="46"/>
      <c r="G29" s="55"/>
      <c r="H29" s="10"/>
      <c r="I29" s="15"/>
      <c r="J29" s="16"/>
    </row>
    <row r="30" spans="1:10" ht="12.75">
      <c r="A30" s="63"/>
      <c r="B30" s="62"/>
      <c r="C30" s="12" t="s">
        <v>14</v>
      </c>
      <c r="D30" s="13">
        <f>COUNTIF(D5:D25,"&lt;&gt;")</f>
        <v>9</v>
      </c>
      <c r="E30" s="13">
        <f>COUNTIF(E5:E25,"&lt;&gt;")</f>
        <v>12</v>
      </c>
      <c r="F30" s="46"/>
      <c r="G30" s="56"/>
      <c r="H30" s="13"/>
      <c r="I30" s="17"/>
      <c r="J30" s="16"/>
    </row>
    <row r="31" spans="1:10" ht="12.75">
      <c r="A31" s="63"/>
      <c r="B31" s="61" t="s">
        <v>11</v>
      </c>
      <c r="C31" s="3" t="s">
        <v>4</v>
      </c>
      <c r="D31" s="7" t="s">
        <v>32</v>
      </c>
      <c r="E31" s="7" t="s">
        <v>32</v>
      </c>
      <c r="F31" s="46"/>
      <c r="G31" s="57"/>
      <c r="H31" s="7"/>
      <c r="I31" s="18"/>
      <c r="J31" s="16"/>
    </row>
    <row r="32" spans="1:10" ht="12.75">
      <c r="A32" s="63"/>
      <c r="B32" s="61"/>
      <c r="C32" s="3" t="s">
        <v>5</v>
      </c>
      <c r="D32" s="7" t="s">
        <v>34</v>
      </c>
      <c r="E32" s="7" t="s">
        <v>34</v>
      </c>
      <c r="F32" s="46"/>
      <c r="G32" s="57"/>
      <c r="H32" s="7"/>
      <c r="I32" s="19"/>
      <c r="J32" s="20"/>
    </row>
    <row r="33" spans="1:10" ht="12.75">
      <c r="A33" s="63"/>
      <c r="B33" s="61"/>
      <c r="C33" s="3" t="s">
        <v>6</v>
      </c>
      <c r="D33" s="7" t="s">
        <v>69</v>
      </c>
      <c r="E33" s="7" t="s">
        <v>40</v>
      </c>
      <c r="F33" s="46"/>
      <c r="G33" s="57"/>
      <c r="H33" s="7"/>
      <c r="I33" s="19"/>
      <c r="J33" s="20"/>
    </row>
    <row r="34" spans="1:10" ht="12.75" customHeight="1">
      <c r="A34" s="63"/>
      <c r="B34" s="61"/>
      <c r="C34" s="3" t="s">
        <v>7</v>
      </c>
      <c r="D34" s="7" t="s">
        <v>35</v>
      </c>
      <c r="E34" s="7" t="s">
        <v>35</v>
      </c>
      <c r="F34" s="46"/>
      <c r="G34" s="57"/>
      <c r="H34" s="7"/>
      <c r="I34" s="19"/>
      <c r="J34" s="20"/>
    </row>
    <row r="35" spans="1:10" s="6" customFormat="1" ht="12.75" customHeight="1">
      <c r="A35" s="63"/>
      <c r="B35" s="61"/>
      <c r="C35" s="3" t="s">
        <v>8</v>
      </c>
      <c r="D35" s="7" t="s">
        <v>33</v>
      </c>
      <c r="E35" s="7" t="s">
        <v>33</v>
      </c>
      <c r="F35" s="46"/>
      <c r="G35" s="57"/>
      <c r="H35" s="7"/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41"/>
      <c r="H36" s="38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31:B35"/>
    <mergeCell ref="B28:B30"/>
    <mergeCell ref="A28:A35"/>
    <mergeCell ref="A26:J2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94" zoomScaleNormal="94" workbookViewId="0" topLeftCell="A1">
      <selection activeCell="M16" sqref="B6:M16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91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12.75">
      <c r="A2" s="94" t="s">
        <v>66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12.75" customHeight="1">
      <c r="A3" s="97" t="s">
        <v>0</v>
      </c>
      <c r="B3" s="99" t="s">
        <v>1</v>
      </c>
      <c r="C3" s="89" t="s">
        <v>2</v>
      </c>
      <c r="D3" s="90"/>
      <c r="E3" s="90"/>
      <c r="F3" s="90"/>
      <c r="G3" s="90"/>
      <c r="H3" s="90"/>
      <c r="I3" s="90"/>
      <c r="J3" s="90"/>
      <c r="K3" s="90"/>
      <c r="L3" s="90"/>
      <c r="M3" s="24"/>
    </row>
    <row r="4" spans="1:13" ht="12.75">
      <c r="A4" s="98"/>
      <c r="B4" s="100"/>
      <c r="C4" s="83">
        <v>43808</v>
      </c>
      <c r="D4" s="84"/>
      <c r="E4" s="83">
        <f>C4+7</f>
        <v>43815</v>
      </c>
      <c r="F4" s="84"/>
      <c r="G4" s="83">
        <f>E4+7</f>
        <v>43822</v>
      </c>
      <c r="H4" s="84"/>
      <c r="I4" s="83">
        <f>G4+7</f>
        <v>43829</v>
      </c>
      <c r="J4" s="84"/>
      <c r="K4" s="83"/>
      <c r="L4" s="84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 t="s">
        <v>19</v>
      </c>
      <c r="L5" s="27" t="s">
        <v>20</v>
      </c>
      <c r="M5" s="28" t="s">
        <v>22</v>
      </c>
    </row>
    <row r="6" spans="1:13" ht="12.75" customHeight="1">
      <c r="A6" s="29">
        <v>1</v>
      </c>
      <c r="B6" s="49" t="s">
        <v>38</v>
      </c>
      <c r="C6" s="29">
        <v>1</v>
      </c>
      <c r="D6" s="29">
        <v>2</v>
      </c>
      <c r="E6" s="47"/>
      <c r="F6" s="47"/>
      <c r="G6" s="47"/>
      <c r="H6" s="47">
        <v>3</v>
      </c>
      <c r="I6" s="29"/>
      <c r="J6" s="29"/>
      <c r="K6" s="29"/>
      <c r="L6" s="3"/>
      <c r="M6" s="29">
        <f>SUM(C6:L6)</f>
        <v>6</v>
      </c>
    </row>
    <row r="7" spans="1:13" ht="12.75">
      <c r="A7" s="29">
        <f>A6+1</f>
        <v>2</v>
      </c>
      <c r="B7" s="34" t="s">
        <v>64</v>
      </c>
      <c r="C7" s="29"/>
      <c r="D7" s="29"/>
      <c r="E7" s="47">
        <v>3</v>
      </c>
      <c r="F7" s="47">
        <v>2</v>
      </c>
      <c r="G7" s="47"/>
      <c r="H7" s="47"/>
      <c r="I7" s="29"/>
      <c r="J7" s="29"/>
      <c r="K7" s="26"/>
      <c r="L7" s="29"/>
      <c r="M7" s="29">
        <f>SUM(C7:L7)</f>
        <v>5</v>
      </c>
    </row>
    <row r="8" spans="1:13" ht="12.75">
      <c r="A8" s="29">
        <f aca="true" t="shared" si="0" ref="A8:A20">A7+1</f>
        <v>3</v>
      </c>
      <c r="B8" s="49" t="s">
        <v>42</v>
      </c>
      <c r="C8" s="26">
        <v>3</v>
      </c>
      <c r="D8" s="26">
        <v>1</v>
      </c>
      <c r="E8" s="47"/>
      <c r="F8" s="47"/>
      <c r="G8" s="47"/>
      <c r="H8" s="47"/>
      <c r="I8" s="26"/>
      <c r="J8" s="26"/>
      <c r="K8" s="26"/>
      <c r="L8" s="26"/>
      <c r="M8" s="29">
        <f>SUM(C8:L8)</f>
        <v>4</v>
      </c>
    </row>
    <row r="9" spans="1:13" ht="12" customHeight="1">
      <c r="A9" s="29">
        <f t="shared" si="0"/>
        <v>4</v>
      </c>
      <c r="B9" s="51" t="s">
        <v>57</v>
      </c>
      <c r="C9" s="29">
        <v>2</v>
      </c>
      <c r="D9" s="29"/>
      <c r="E9" s="47">
        <v>2</v>
      </c>
      <c r="F9" s="47"/>
      <c r="G9" s="47"/>
      <c r="H9" s="47"/>
      <c r="I9" s="29"/>
      <c r="J9" s="29"/>
      <c r="K9" s="26"/>
      <c r="L9" s="29"/>
      <c r="M9" s="29">
        <f>SUM(C9:L9)</f>
        <v>4</v>
      </c>
    </row>
    <row r="10" spans="1:13" ht="12.75">
      <c r="A10" s="29">
        <f t="shared" si="0"/>
        <v>5</v>
      </c>
      <c r="B10" s="34" t="s">
        <v>41</v>
      </c>
      <c r="C10" s="29"/>
      <c r="D10" s="29"/>
      <c r="E10" s="47"/>
      <c r="F10" s="47">
        <v>3</v>
      </c>
      <c r="G10" s="47"/>
      <c r="H10" s="47">
        <v>1</v>
      </c>
      <c r="I10" s="29"/>
      <c r="J10" s="29"/>
      <c r="K10" s="29"/>
      <c r="L10" s="29"/>
      <c r="M10" s="29">
        <f>SUM(C10:L10)</f>
        <v>4</v>
      </c>
    </row>
    <row r="11" spans="1:13" ht="12.75">
      <c r="A11" s="29">
        <f t="shared" si="0"/>
        <v>6</v>
      </c>
      <c r="B11" s="48" t="s">
        <v>53</v>
      </c>
      <c r="C11" s="26"/>
      <c r="D11" s="26"/>
      <c r="E11" s="47">
        <v>1</v>
      </c>
      <c r="F11" s="47"/>
      <c r="G11" s="47">
        <v>1</v>
      </c>
      <c r="H11" s="47">
        <v>2</v>
      </c>
      <c r="I11" s="26"/>
      <c r="J11" s="26"/>
      <c r="K11" s="26"/>
      <c r="L11" s="120"/>
      <c r="M11" s="29">
        <f>SUM(C11:L11)</f>
        <v>4</v>
      </c>
    </row>
    <row r="12" spans="1:13" ht="12.75">
      <c r="A12" s="29">
        <f t="shared" si="0"/>
        <v>7</v>
      </c>
      <c r="B12" s="49" t="s">
        <v>43</v>
      </c>
      <c r="C12" s="26"/>
      <c r="D12" s="26">
        <v>3</v>
      </c>
      <c r="E12" s="47"/>
      <c r="F12" s="47"/>
      <c r="G12" s="47"/>
      <c r="H12" s="47"/>
      <c r="I12" s="26"/>
      <c r="J12" s="26"/>
      <c r="K12" s="26"/>
      <c r="L12" s="26"/>
      <c r="M12" s="29">
        <f>SUM(C12:L12)</f>
        <v>3</v>
      </c>
    </row>
    <row r="13" spans="1:13" ht="12.75">
      <c r="A13" s="29">
        <f t="shared" si="0"/>
        <v>8</v>
      </c>
      <c r="B13" s="49" t="s">
        <v>70</v>
      </c>
      <c r="C13" s="26"/>
      <c r="D13" s="29"/>
      <c r="E13" s="47"/>
      <c r="F13" s="47"/>
      <c r="G13" s="47">
        <v>3</v>
      </c>
      <c r="H13" s="47"/>
      <c r="I13" s="29"/>
      <c r="J13" s="29"/>
      <c r="K13" s="26"/>
      <c r="L13" s="29"/>
      <c r="M13" s="29">
        <f>SUM(C13:L13)</f>
        <v>3</v>
      </c>
    </row>
    <row r="14" spans="1:13" ht="12.75">
      <c r="A14" s="29">
        <f t="shared" si="0"/>
        <v>9</v>
      </c>
      <c r="B14" s="48" t="s">
        <v>72</v>
      </c>
      <c r="C14" s="29"/>
      <c r="D14" s="29"/>
      <c r="E14" s="47"/>
      <c r="F14" s="47"/>
      <c r="G14" s="47">
        <v>2</v>
      </c>
      <c r="H14" s="47"/>
      <c r="I14" s="29"/>
      <c r="J14" s="29"/>
      <c r="K14" s="26"/>
      <c r="L14" s="29"/>
      <c r="M14" s="29">
        <f>SUM(C14:L14)</f>
        <v>2</v>
      </c>
    </row>
    <row r="15" spans="1:13" ht="12.75">
      <c r="A15" s="29">
        <f t="shared" si="0"/>
        <v>10</v>
      </c>
      <c r="B15" s="51" t="s">
        <v>71</v>
      </c>
      <c r="C15" s="26"/>
      <c r="D15" s="26"/>
      <c r="E15" s="47"/>
      <c r="F15" s="47"/>
      <c r="G15" s="47">
        <v>2</v>
      </c>
      <c r="H15" s="47"/>
      <c r="I15" s="26"/>
      <c r="J15" s="26"/>
      <c r="K15" s="26"/>
      <c r="L15" s="26"/>
      <c r="M15" s="29">
        <f>SUM(C15:L15)</f>
        <v>2</v>
      </c>
    </row>
    <row r="16" spans="1:13" ht="12.75">
      <c r="A16" s="29">
        <f t="shared" si="0"/>
        <v>11</v>
      </c>
      <c r="B16" s="34" t="s">
        <v>65</v>
      </c>
      <c r="C16" s="26"/>
      <c r="D16" s="26"/>
      <c r="E16" s="47"/>
      <c r="F16" s="47">
        <v>1</v>
      </c>
      <c r="G16" s="47"/>
      <c r="H16" s="47"/>
      <c r="I16" s="26"/>
      <c r="J16" s="26"/>
      <c r="K16" s="26"/>
      <c r="L16" s="26"/>
      <c r="M16" s="29">
        <f>SUM(C16:L16)</f>
        <v>1</v>
      </c>
    </row>
    <row r="17" spans="1:13" ht="12.75">
      <c r="A17" s="29">
        <f t="shared" si="0"/>
        <v>12</v>
      </c>
      <c r="B17" s="48"/>
      <c r="C17" s="26"/>
      <c r="D17" s="26"/>
      <c r="E17" s="47"/>
      <c r="F17" s="47"/>
      <c r="G17" s="47"/>
      <c r="H17" s="47"/>
      <c r="I17" s="26"/>
      <c r="J17" s="26"/>
      <c r="K17" s="26"/>
      <c r="L17" s="26"/>
      <c r="M17" s="29"/>
    </row>
    <row r="18" spans="1:13" ht="12.75">
      <c r="A18" s="29">
        <f t="shared" si="0"/>
        <v>13</v>
      </c>
      <c r="B18" s="34"/>
      <c r="C18" s="26"/>
      <c r="D18" s="26"/>
      <c r="E18" s="47"/>
      <c r="F18" s="47"/>
      <c r="G18" s="47"/>
      <c r="H18" s="47"/>
      <c r="I18" s="26"/>
      <c r="J18" s="26"/>
      <c r="K18" s="26"/>
      <c r="L18" s="26"/>
      <c r="M18" s="29"/>
    </row>
    <row r="19" spans="1:13" ht="12.75">
      <c r="A19" s="29">
        <f t="shared" si="0"/>
        <v>14</v>
      </c>
      <c r="B19" s="40"/>
      <c r="C19" s="26"/>
      <c r="D19" s="26"/>
      <c r="E19" s="47"/>
      <c r="F19" s="47"/>
      <c r="G19" s="47"/>
      <c r="H19" s="47"/>
      <c r="I19" s="26"/>
      <c r="J19" s="26"/>
      <c r="K19" s="26"/>
      <c r="L19" s="26"/>
      <c r="M19" s="29"/>
    </row>
    <row r="20" spans="1:13" ht="11.25" customHeight="1">
      <c r="A20" s="29">
        <f t="shared" si="0"/>
        <v>15</v>
      </c>
      <c r="B20" s="33"/>
      <c r="C20" s="26"/>
      <c r="D20" s="29"/>
      <c r="E20" s="47"/>
      <c r="F20" s="47"/>
      <c r="G20" s="47"/>
      <c r="H20" s="47"/>
      <c r="I20" s="29"/>
      <c r="J20" s="29"/>
      <c r="K20" s="26"/>
      <c r="L20" s="29"/>
      <c r="M20" s="29"/>
    </row>
    <row r="21" spans="1:13" ht="12.75" customHeight="1">
      <c r="A21" s="85" t="s">
        <v>23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12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8" ht="12.75">
      <c r="D28" t="s">
        <v>36</v>
      </c>
    </row>
  </sheetData>
  <mergeCells count="11">
    <mergeCell ref="C4:D4"/>
    <mergeCell ref="E4:F4"/>
    <mergeCell ref="A21:M22"/>
    <mergeCell ref="C3:L3"/>
    <mergeCell ref="A1:M1"/>
    <mergeCell ref="A2:M2"/>
    <mergeCell ref="G4:H4"/>
    <mergeCell ref="I4:J4"/>
    <mergeCell ref="K4:L4"/>
    <mergeCell ref="A3:A4"/>
    <mergeCell ref="B3:B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zoomScale="85" zoomScaleNormal="85" workbookViewId="0" topLeftCell="A42">
      <selection activeCell="A57" sqref="A57:A60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5" t="s">
        <v>28</v>
      </c>
      <c r="B1" s="95"/>
      <c r="C1" s="95"/>
      <c r="D1" s="95"/>
      <c r="E1" s="95"/>
      <c r="F1" s="95"/>
    </row>
    <row r="2" spans="1:6" ht="12.75">
      <c r="A2" s="117">
        <v>43780</v>
      </c>
      <c r="B2" s="118"/>
      <c r="C2" s="118"/>
      <c r="D2" s="117">
        <v>43780</v>
      </c>
      <c r="E2" s="118"/>
      <c r="F2" s="118"/>
    </row>
    <row r="3" spans="1:6" ht="12.75">
      <c r="A3" s="118" t="s">
        <v>19</v>
      </c>
      <c r="B3" s="118"/>
      <c r="C3" s="118"/>
      <c r="D3" s="118" t="s">
        <v>20</v>
      </c>
      <c r="E3" s="118"/>
      <c r="F3" s="118"/>
    </row>
    <row r="4" spans="1:6" ht="12.75">
      <c r="A4" s="3" t="s">
        <v>39</v>
      </c>
      <c r="B4" s="3" t="s">
        <v>25</v>
      </c>
      <c r="C4" s="3" t="s">
        <v>26</v>
      </c>
      <c r="D4" s="3" t="s">
        <v>39</v>
      </c>
      <c r="E4" s="3" t="s">
        <v>25</v>
      </c>
      <c r="F4" s="3" t="s">
        <v>26</v>
      </c>
    </row>
    <row r="5" spans="1:6" ht="12.75">
      <c r="A5" s="49" t="s">
        <v>42</v>
      </c>
      <c r="B5" s="43">
        <v>44444</v>
      </c>
      <c r="C5" s="48">
        <f aca="true" t="shared" si="0" ref="C5:C13">ABS(47298-B5)</f>
        <v>2854</v>
      </c>
      <c r="D5" s="49" t="s">
        <v>43</v>
      </c>
      <c r="E5" s="49">
        <v>6250</v>
      </c>
      <c r="F5" s="48">
        <f aca="true" t="shared" si="1" ref="F5:F13">ABS(5497-E5)</f>
        <v>753</v>
      </c>
    </row>
    <row r="6" spans="1:6" ht="12.75">
      <c r="A6" s="51" t="s">
        <v>48</v>
      </c>
      <c r="B6" s="43">
        <v>42600</v>
      </c>
      <c r="C6" s="48">
        <f t="shared" si="0"/>
        <v>4698</v>
      </c>
      <c r="D6" s="49" t="s">
        <v>38</v>
      </c>
      <c r="E6" s="48">
        <v>3000</v>
      </c>
      <c r="F6" s="48">
        <f t="shared" si="1"/>
        <v>2497</v>
      </c>
    </row>
    <row r="7" spans="1:6" ht="12.75">
      <c r="A7" s="49" t="s">
        <v>38</v>
      </c>
      <c r="B7" s="43">
        <v>60000</v>
      </c>
      <c r="C7" s="48">
        <f t="shared" si="0"/>
        <v>12702</v>
      </c>
      <c r="D7" s="49" t="s">
        <v>42</v>
      </c>
      <c r="E7" s="48">
        <v>2629</v>
      </c>
      <c r="F7" s="48">
        <f t="shared" si="1"/>
        <v>2868</v>
      </c>
    </row>
    <row r="8" spans="1:11" ht="12.75">
      <c r="A8" s="49" t="s">
        <v>47</v>
      </c>
      <c r="B8" s="50">
        <v>34500</v>
      </c>
      <c r="C8" s="48">
        <f t="shared" si="0"/>
        <v>12798</v>
      </c>
      <c r="D8" s="49" t="s">
        <v>41</v>
      </c>
      <c r="E8" s="48">
        <v>1800</v>
      </c>
      <c r="F8" s="48">
        <f t="shared" si="1"/>
        <v>3697</v>
      </c>
      <c r="K8" s="42"/>
    </row>
    <row r="9" spans="1:11" ht="12.75">
      <c r="A9" s="48" t="s">
        <v>45</v>
      </c>
      <c r="B9" s="43">
        <v>30000</v>
      </c>
      <c r="C9" s="48">
        <f t="shared" si="0"/>
        <v>17298</v>
      </c>
      <c r="D9" s="51" t="s">
        <v>48</v>
      </c>
      <c r="E9" s="49">
        <v>1500</v>
      </c>
      <c r="F9" s="48">
        <f t="shared" si="1"/>
        <v>3997</v>
      </c>
      <c r="K9" s="42"/>
    </row>
    <row r="10" spans="1:11" ht="13.5" customHeight="1">
      <c r="A10" s="49" t="s">
        <v>49</v>
      </c>
      <c r="B10" s="43">
        <v>67402</v>
      </c>
      <c r="C10" s="48">
        <f t="shared" si="0"/>
        <v>20104</v>
      </c>
      <c r="D10" s="48" t="s">
        <v>46</v>
      </c>
      <c r="E10" s="48">
        <v>1294</v>
      </c>
      <c r="F10" s="48">
        <f t="shared" si="1"/>
        <v>4203</v>
      </c>
      <c r="K10" s="42"/>
    </row>
    <row r="11" spans="1:11" ht="12.75" customHeight="1">
      <c r="A11" s="49" t="s">
        <v>41</v>
      </c>
      <c r="B11" s="43">
        <v>24000</v>
      </c>
      <c r="C11" s="48">
        <f t="shared" si="0"/>
        <v>23298</v>
      </c>
      <c r="D11" s="49" t="s">
        <v>49</v>
      </c>
      <c r="E11" s="48">
        <v>777</v>
      </c>
      <c r="F11" s="48">
        <f t="shared" si="1"/>
        <v>4720</v>
      </c>
      <c r="K11" s="42"/>
    </row>
    <row r="12" spans="1:11" ht="12.75" customHeight="1">
      <c r="A12" s="48" t="s">
        <v>37</v>
      </c>
      <c r="B12" s="43">
        <v>21000</v>
      </c>
      <c r="C12" s="48">
        <f t="shared" si="0"/>
        <v>26298</v>
      </c>
      <c r="D12" s="48" t="s">
        <v>45</v>
      </c>
      <c r="E12" s="48">
        <v>200</v>
      </c>
      <c r="F12" s="48">
        <f t="shared" si="1"/>
        <v>5297</v>
      </c>
      <c r="K12" s="42"/>
    </row>
    <row r="13" spans="1:11" ht="12.75" customHeight="1">
      <c r="A13" s="48" t="s">
        <v>46</v>
      </c>
      <c r="B13" s="43">
        <v>86000</v>
      </c>
      <c r="C13" s="48">
        <f t="shared" si="0"/>
        <v>38702</v>
      </c>
      <c r="D13" s="48" t="s">
        <v>37</v>
      </c>
      <c r="E13" s="48">
        <v>18000</v>
      </c>
      <c r="F13" s="48">
        <f t="shared" si="1"/>
        <v>12503</v>
      </c>
      <c r="K13" s="42"/>
    </row>
    <row r="14" spans="1:11" ht="12.75" customHeight="1">
      <c r="A14" s="48"/>
      <c r="B14" s="43"/>
      <c r="C14" s="48"/>
      <c r="D14" s="48"/>
      <c r="E14" s="48"/>
      <c r="F14" s="48"/>
      <c r="K14" s="42"/>
    </row>
    <row r="15" spans="1:6" ht="12.75" customHeight="1">
      <c r="A15" s="48"/>
      <c r="B15" s="43"/>
      <c r="C15" s="48"/>
      <c r="D15" s="48"/>
      <c r="E15" s="48"/>
      <c r="F15" s="48"/>
    </row>
    <row r="16" spans="1:6" ht="12.75" customHeight="1">
      <c r="A16" s="48"/>
      <c r="B16" s="43"/>
      <c r="C16" s="48"/>
      <c r="D16" s="34"/>
      <c r="E16" s="33"/>
      <c r="F16" s="34"/>
    </row>
    <row r="17" spans="1:6" ht="12.75" customHeight="1">
      <c r="A17" s="33"/>
      <c r="B17" s="43"/>
      <c r="C17" s="34"/>
      <c r="D17" s="34"/>
      <c r="E17" s="34"/>
      <c r="F17" s="34"/>
    </row>
    <row r="18" spans="1:6" ht="12.75" customHeight="1">
      <c r="A18" s="33"/>
      <c r="B18" s="4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101" t="s">
        <v>27</v>
      </c>
      <c r="B22" s="102"/>
      <c r="C22" s="102"/>
      <c r="D22" s="102"/>
      <c r="E22" s="102"/>
      <c r="F22" s="103"/>
    </row>
    <row r="23" spans="1:6" ht="12.75">
      <c r="A23" s="104" t="s">
        <v>29</v>
      </c>
      <c r="B23" s="105"/>
      <c r="C23" s="106"/>
      <c r="D23" s="104" t="s">
        <v>30</v>
      </c>
      <c r="E23" s="105"/>
      <c r="F23" s="106"/>
    </row>
    <row r="24" spans="1:6" ht="12.75">
      <c r="A24" s="107"/>
      <c r="B24" s="108"/>
      <c r="C24" s="109"/>
      <c r="D24" s="107"/>
      <c r="E24" s="108"/>
      <c r="F24" s="109"/>
    </row>
    <row r="25" spans="1:6" ht="12.75">
      <c r="A25" s="110" t="s">
        <v>51</v>
      </c>
      <c r="B25" s="105"/>
      <c r="C25" s="106"/>
      <c r="D25" s="111" t="s">
        <v>50</v>
      </c>
      <c r="E25" s="112"/>
      <c r="F25" s="113"/>
    </row>
    <row r="26" spans="1:6" ht="25.5" customHeight="1">
      <c r="A26" s="107"/>
      <c r="B26" s="108"/>
      <c r="C26" s="109"/>
      <c r="D26" s="114"/>
      <c r="E26" s="115"/>
      <c r="F26" s="116"/>
    </row>
    <row r="27" spans="1:6" ht="12.75">
      <c r="A27" s="95" t="s">
        <v>28</v>
      </c>
      <c r="B27" s="95"/>
      <c r="C27" s="95"/>
      <c r="D27" s="95"/>
      <c r="E27" s="95"/>
      <c r="F27" s="95"/>
    </row>
    <row r="28" spans="1:6" ht="12.75">
      <c r="A28" s="117">
        <v>43780</v>
      </c>
      <c r="B28" s="118"/>
      <c r="C28" s="118"/>
      <c r="D28" s="117">
        <v>43780</v>
      </c>
      <c r="E28" s="118"/>
      <c r="F28" s="118"/>
    </row>
    <row r="29" spans="1:6" ht="12.75">
      <c r="A29" s="118" t="s">
        <v>19</v>
      </c>
      <c r="B29" s="118"/>
      <c r="C29" s="118"/>
      <c r="D29" s="118" t="s">
        <v>20</v>
      </c>
      <c r="E29" s="118"/>
      <c r="F29" s="118"/>
    </row>
    <row r="30" spans="1:6" ht="12.75">
      <c r="A30" s="3" t="s">
        <v>39</v>
      </c>
      <c r="B30" s="3" t="s">
        <v>25</v>
      </c>
      <c r="C30" s="3" t="s">
        <v>26</v>
      </c>
      <c r="D30" s="3" t="s">
        <v>39</v>
      </c>
      <c r="E30" s="3" t="s">
        <v>25</v>
      </c>
      <c r="F30" s="3" t="s">
        <v>26</v>
      </c>
    </row>
    <row r="31" spans="1:6" ht="12.75">
      <c r="A31" s="48" t="s">
        <v>60</v>
      </c>
      <c r="B31" s="43">
        <v>3000</v>
      </c>
      <c r="C31" s="48">
        <f aca="true" t="shared" si="2" ref="C31:C42">ABS(3039-B31)</f>
        <v>39</v>
      </c>
      <c r="D31" s="49" t="s">
        <v>41</v>
      </c>
      <c r="E31" s="48">
        <v>720</v>
      </c>
      <c r="F31" s="48">
        <f aca="true" t="shared" si="3" ref="F31:F42">ABS(800-E31)</f>
        <v>80</v>
      </c>
    </row>
    <row r="32" spans="1:6" ht="12.75">
      <c r="A32" s="51" t="s">
        <v>57</v>
      </c>
      <c r="B32" s="43">
        <v>3100</v>
      </c>
      <c r="C32" s="48">
        <f t="shared" si="2"/>
        <v>61</v>
      </c>
      <c r="D32" s="48" t="s">
        <v>53</v>
      </c>
      <c r="E32" s="48">
        <v>600</v>
      </c>
      <c r="F32" s="48">
        <f t="shared" si="3"/>
        <v>200</v>
      </c>
    </row>
    <row r="33" spans="1:6" ht="12.75">
      <c r="A33" s="48" t="s">
        <v>53</v>
      </c>
      <c r="B33" s="43">
        <v>3215</v>
      </c>
      <c r="C33" s="48">
        <f t="shared" si="2"/>
        <v>176</v>
      </c>
      <c r="D33" s="49" t="s">
        <v>55</v>
      </c>
      <c r="E33" s="48">
        <v>540</v>
      </c>
      <c r="F33" s="48">
        <f t="shared" si="3"/>
        <v>260</v>
      </c>
    </row>
    <row r="34" spans="1:6" ht="12.75">
      <c r="A34" s="49" t="s">
        <v>38</v>
      </c>
      <c r="B34" s="43">
        <v>1500</v>
      </c>
      <c r="C34" s="48">
        <f t="shared" si="2"/>
        <v>1539</v>
      </c>
      <c r="D34" s="49" t="s">
        <v>58</v>
      </c>
      <c r="E34" s="49">
        <v>480</v>
      </c>
      <c r="F34" s="48">
        <f t="shared" si="3"/>
        <v>320</v>
      </c>
    </row>
    <row r="35" spans="1:6" ht="12.75">
      <c r="A35" s="49" t="s">
        <v>58</v>
      </c>
      <c r="B35" s="43">
        <v>4973</v>
      </c>
      <c r="C35" s="48">
        <f t="shared" si="2"/>
        <v>1934</v>
      </c>
      <c r="D35" s="48" t="s">
        <v>56</v>
      </c>
      <c r="E35" s="48">
        <v>450</v>
      </c>
      <c r="F35" s="48">
        <f t="shared" si="3"/>
        <v>350</v>
      </c>
    </row>
    <row r="36" spans="1:6" ht="12.75">
      <c r="A36" s="49" t="s">
        <v>41</v>
      </c>
      <c r="B36" s="43">
        <v>5000</v>
      </c>
      <c r="C36" s="48">
        <f t="shared" si="2"/>
        <v>1961</v>
      </c>
      <c r="D36" s="49" t="s">
        <v>54</v>
      </c>
      <c r="E36" s="48">
        <v>440</v>
      </c>
      <c r="F36" s="48">
        <f t="shared" si="3"/>
        <v>360</v>
      </c>
    </row>
    <row r="37" spans="1:6" ht="12.75">
      <c r="A37" s="48" t="s">
        <v>59</v>
      </c>
      <c r="B37" s="43">
        <v>400</v>
      </c>
      <c r="C37" s="48">
        <f t="shared" si="2"/>
        <v>2639</v>
      </c>
      <c r="D37" s="49" t="s">
        <v>38</v>
      </c>
      <c r="E37" s="48">
        <v>400</v>
      </c>
      <c r="F37" s="48">
        <f t="shared" si="3"/>
        <v>400</v>
      </c>
    </row>
    <row r="38" spans="1:6" ht="12.75">
      <c r="A38" s="49" t="s">
        <v>54</v>
      </c>
      <c r="B38" s="50">
        <v>0</v>
      </c>
      <c r="C38" s="48">
        <f t="shared" si="2"/>
        <v>3039</v>
      </c>
      <c r="D38" s="48" t="s">
        <v>61</v>
      </c>
      <c r="E38" s="33">
        <v>380</v>
      </c>
      <c r="F38" s="48">
        <f t="shared" si="3"/>
        <v>420</v>
      </c>
    </row>
    <row r="39" spans="1:6" ht="12.75">
      <c r="A39" s="48" t="s">
        <v>52</v>
      </c>
      <c r="B39" s="43">
        <v>9481</v>
      </c>
      <c r="C39" s="48">
        <f t="shared" si="2"/>
        <v>6442</v>
      </c>
      <c r="D39" s="48" t="s">
        <v>60</v>
      </c>
      <c r="E39" s="49">
        <v>288</v>
      </c>
      <c r="F39" s="48">
        <f t="shared" si="3"/>
        <v>512</v>
      </c>
    </row>
    <row r="40" spans="1:6" ht="12.75">
      <c r="A40" s="49" t="s">
        <v>55</v>
      </c>
      <c r="B40" s="43">
        <v>9602</v>
      </c>
      <c r="C40" s="48">
        <f t="shared" si="2"/>
        <v>6563</v>
      </c>
      <c r="D40" s="51" t="s">
        <v>57</v>
      </c>
      <c r="E40" s="48">
        <v>240</v>
      </c>
      <c r="F40" s="48">
        <f t="shared" si="3"/>
        <v>560</v>
      </c>
    </row>
    <row r="41" spans="1:6" ht="12.75">
      <c r="A41" s="48" t="s">
        <v>56</v>
      </c>
      <c r="B41" s="43">
        <v>10317</v>
      </c>
      <c r="C41" s="48">
        <f t="shared" si="2"/>
        <v>7278</v>
      </c>
      <c r="D41" s="48" t="s">
        <v>52</v>
      </c>
      <c r="E41" s="48">
        <v>240</v>
      </c>
      <c r="F41" s="48">
        <f t="shared" si="3"/>
        <v>560</v>
      </c>
    </row>
    <row r="42" spans="1:6" ht="12.75">
      <c r="A42" s="48" t="s">
        <v>61</v>
      </c>
      <c r="B42" s="43">
        <v>11000</v>
      </c>
      <c r="C42" s="48">
        <f t="shared" si="2"/>
        <v>7961</v>
      </c>
      <c r="D42" s="48" t="s">
        <v>59</v>
      </c>
      <c r="E42" s="48">
        <v>1400</v>
      </c>
      <c r="F42" s="48">
        <f t="shared" si="3"/>
        <v>600</v>
      </c>
    </row>
    <row r="43" spans="1:6" ht="12.75">
      <c r="A43" s="33"/>
      <c r="B43" s="43"/>
      <c r="C43" s="34"/>
      <c r="D43" s="33"/>
      <c r="E43" s="34"/>
      <c r="F43" s="34"/>
    </row>
    <row r="44" spans="1:6" ht="12.75">
      <c r="A44" s="33"/>
      <c r="B44" s="4"/>
      <c r="C44" s="34"/>
      <c r="D44" s="34"/>
      <c r="E44" s="34"/>
      <c r="F44" s="34"/>
    </row>
    <row r="45" spans="1:6" ht="12.75">
      <c r="A45" s="33"/>
      <c r="B45" s="33"/>
      <c r="C45" s="34"/>
      <c r="D45" s="33"/>
      <c r="E45" s="34"/>
      <c r="F45" s="34"/>
    </row>
    <row r="46" spans="1:6" ht="12.75">
      <c r="A46" s="33"/>
      <c r="B46" s="33"/>
      <c r="C46" s="34"/>
      <c r="D46" s="34"/>
      <c r="E46" s="34"/>
      <c r="F46" s="34"/>
    </row>
    <row r="47" spans="1:6" ht="12.75">
      <c r="A47" s="33"/>
      <c r="B47" s="33"/>
      <c r="C47" s="34"/>
      <c r="D47" s="33"/>
      <c r="E47" s="34"/>
      <c r="F47" s="34"/>
    </row>
    <row r="48" spans="1:6" ht="12.75">
      <c r="A48" s="101" t="s">
        <v>27</v>
      </c>
      <c r="B48" s="102"/>
      <c r="C48" s="102"/>
      <c r="D48" s="102"/>
      <c r="E48" s="102"/>
      <c r="F48" s="103"/>
    </row>
    <row r="49" spans="1:6" ht="12.75">
      <c r="A49" s="104" t="s">
        <v>29</v>
      </c>
      <c r="B49" s="105"/>
      <c r="C49" s="106"/>
      <c r="D49" s="104" t="s">
        <v>30</v>
      </c>
      <c r="E49" s="105"/>
      <c r="F49" s="106"/>
    </row>
    <row r="50" spans="1:6" ht="12.75">
      <c r="A50" s="107"/>
      <c r="B50" s="108"/>
      <c r="C50" s="109"/>
      <c r="D50" s="107"/>
      <c r="E50" s="108"/>
      <c r="F50" s="109"/>
    </row>
    <row r="51" spans="1:6" ht="12.75">
      <c r="A51" s="110" t="s">
        <v>62</v>
      </c>
      <c r="B51" s="105"/>
      <c r="C51" s="106"/>
      <c r="D51" s="111" t="s">
        <v>63</v>
      </c>
      <c r="E51" s="112"/>
      <c r="F51" s="113"/>
    </row>
    <row r="52" spans="1:6" ht="12.75">
      <c r="A52" s="107"/>
      <c r="B52" s="108"/>
      <c r="C52" s="109"/>
      <c r="D52" s="114"/>
      <c r="E52" s="115"/>
      <c r="F52" s="116"/>
    </row>
    <row r="53" spans="1:6" ht="12.75">
      <c r="A53" s="95" t="s">
        <v>28</v>
      </c>
      <c r="B53" s="95"/>
      <c r="C53" s="95"/>
      <c r="D53" s="95"/>
      <c r="E53" s="95"/>
      <c r="F53" s="95"/>
    </row>
    <row r="54" spans="1:6" ht="12.75">
      <c r="A54" s="117">
        <v>43780</v>
      </c>
      <c r="B54" s="118"/>
      <c r="C54" s="118"/>
      <c r="D54" s="117">
        <v>43780</v>
      </c>
      <c r="E54" s="118"/>
      <c r="F54" s="118"/>
    </row>
    <row r="55" spans="1:6" ht="12.75">
      <c r="A55" s="118" t="s">
        <v>19</v>
      </c>
      <c r="B55" s="118"/>
      <c r="C55" s="118"/>
      <c r="D55" s="118" t="s">
        <v>20</v>
      </c>
      <c r="E55" s="118"/>
      <c r="F55" s="118"/>
    </row>
    <row r="56" spans="1:6" ht="12.75">
      <c r="A56" s="3" t="s">
        <v>39</v>
      </c>
      <c r="B56" s="3" t="s">
        <v>25</v>
      </c>
      <c r="C56" s="3" t="s">
        <v>26</v>
      </c>
      <c r="D56" s="3" t="s">
        <v>39</v>
      </c>
      <c r="E56" s="3" t="s">
        <v>25</v>
      </c>
      <c r="F56" s="3" t="s">
        <v>26</v>
      </c>
    </row>
    <row r="57" spans="1:6" ht="12.75">
      <c r="A57" s="49" t="s">
        <v>70</v>
      </c>
      <c r="B57" s="43">
        <v>3</v>
      </c>
      <c r="C57" s="48">
        <f>ABS(3-B57)</f>
        <v>0</v>
      </c>
      <c r="D57" s="48" t="s">
        <v>53</v>
      </c>
      <c r="E57" s="48">
        <v>1975</v>
      </c>
      <c r="F57" s="48">
        <f>ABS(1966-E57)</f>
        <v>9</v>
      </c>
    </row>
    <row r="58" spans="1:6" ht="12.75">
      <c r="A58" s="48" t="s">
        <v>72</v>
      </c>
      <c r="B58" s="43">
        <v>0</v>
      </c>
      <c r="C58" s="48">
        <f>ABS(3-B58)</f>
        <v>3</v>
      </c>
      <c r="D58" s="49" t="s">
        <v>38</v>
      </c>
      <c r="E58" s="49">
        <v>1926</v>
      </c>
      <c r="F58" s="48">
        <f>ABS(1966-E58)</f>
        <v>40</v>
      </c>
    </row>
    <row r="59" spans="1:6" ht="12.75">
      <c r="A59" s="51" t="s">
        <v>71</v>
      </c>
      <c r="B59" s="43">
        <v>0</v>
      </c>
      <c r="C59" s="48">
        <f>ABS(3-B59)</f>
        <v>3</v>
      </c>
      <c r="D59" s="49" t="s">
        <v>41</v>
      </c>
      <c r="E59" s="48">
        <v>1923</v>
      </c>
      <c r="F59" s="48">
        <f>ABS(1966-E59)</f>
        <v>43</v>
      </c>
    </row>
    <row r="60" spans="1:6" ht="12.75">
      <c r="A60" s="48" t="s">
        <v>53</v>
      </c>
      <c r="B60" s="43">
        <v>6</v>
      </c>
      <c r="C60" s="48">
        <f>ABS(3-B60)</f>
        <v>3</v>
      </c>
      <c r="D60" s="51" t="s">
        <v>57</v>
      </c>
      <c r="E60" s="48">
        <v>1920</v>
      </c>
      <c r="F60" s="48">
        <f>ABS(1966-E60)</f>
        <v>46</v>
      </c>
    </row>
    <row r="61" spans="1:6" ht="12.75">
      <c r="A61" s="49" t="s">
        <v>41</v>
      </c>
      <c r="B61" s="43">
        <v>8</v>
      </c>
      <c r="C61" s="48">
        <f>ABS(3-B61)</f>
        <v>5</v>
      </c>
      <c r="D61" s="49" t="s">
        <v>70</v>
      </c>
      <c r="E61" s="48">
        <v>1905</v>
      </c>
      <c r="F61" s="48">
        <f>ABS(1966-E61)</f>
        <v>61</v>
      </c>
    </row>
    <row r="62" spans="1:6" ht="12.75">
      <c r="A62" s="49" t="s">
        <v>38</v>
      </c>
      <c r="B62" s="43">
        <v>14</v>
      </c>
      <c r="C62" s="48">
        <f>ABS(3-B62)</f>
        <v>11</v>
      </c>
      <c r="D62" s="48" t="s">
        <v>72</v>
      </c>
      <c r="E62" s="48">
        <v>1880</v>
      </c>
      <c r="F62" s="48">
        <f>ABS(1966-E62)</f>
        <v>86</v>
      </c>
    </row>
    <row r="63" spans="1:6" ht="12.75">
      <c r="A63" s="49" t="s">
        <v>73</v>
      </c>
      <c r="B63" s="43">
        <v>361</v>
      </c>
      <c r="C63" s="48">
        <f>ABS(3-B63)</f>
        <v>358</v>
      </c>
      <c r="D63" s="49" t="s">
        <v>73</v>
      </c>
      <c r="E63" s="48">
        <v>1878</v>
      </c>
      <c r="F63" s="48">
        <f>ABS(1966-E63)</f>
        <v>88</v>
      </c>
    </row>
    <row r="64" spans="1:6" ht="12.75">
      <c r="A64" s="48"/>
      <c r="B64" s="43"/>
      <c r="C64" s="48"/>
      <c r="D64" s="48"/>
      <c r="E64" s="48"/>
      <c r="F64" s="48"/>
    </row>
    <row r="65" spans="1:6" ht="12.75">
      <c r="A65" s="49"/>
      <c r="B65" s="50"/>
      <c r="C65" s="48"/>
      <c r="D65" s="49"/>
      <c r="E65" s="33"/>
      <c r="F65" s="48"/>
    </row>
    <row r="66" spans="1:6" ht="12.75">
      <c r="A66" s="48"/>
      <c r="B66" s="43"/>
      <c r="C66" s="48"/>
      <c r="D66" s="48"/>
      <c r="E66" s="49"/>
      <c r="F66" s="48"/>
    </row>
    <row r="67" spans="1:6" ht="12.75">
      <c r="A67" s="48"/>
      <c r="B67" s="43"/>
      <c r="C67" s="48"/>
      <c r="D67" s="48"/>
      <c r="E67" s="48"/>
      <c r="F67" s="48"/>
    </row>
    <row r="68" spans="1:6" ht="12.75">
      <c r="A68" s="48"/>
      <c r="B68" s="43"/>
      <c r="C68" s="48"/>
      <c r="D68" s="48"/>
      <c r="E68" s="48"/>
      <c r="F68" s="48"/>
    </row>
    <row r="69" spans="1:6" ht="12.75">
      <c r="A69" s="33"/>
      <c r="B69" s="43"/>
      <c r="C69" s="34"/>
      <c r="D69" s="33"/>
      <c r="E69" s="34"/>
      <c r="F69" s="34"/>
    </row>
    <row r="70" spans="1:6" ht="12.75">
      <c r="A70" s="33"/>
      <c r="B70" s="4"/>
      <c r="C70" s="34"/>
      <c r="D70" s="34"/>
      <c r="E70" s="34"/>
      <c r="F70" s="34"/>
    </row>
    <row r="71" spans="1:6" ht="12.75">
      <c r="A71" s="33"/>
      <c r="B71" s="33"/>
      <c r="C71" s="34"/>
      <c r="D71" s="33"/>
      <c r="E71" s="34"/>
      <c r="F71" s="34"/>
    </row>
    <row r="72" spans="1:6" ht="12.75">
      <c r="A72" s="33"/>
      <c r="B72" s="33"/>
      <c r="C72" s="34"/>
      <c r="D72" s="34"/>
      <c r="E72" s="34"/>
      <c r="F72" s="34"/>
    </row>
    <row r="73" spans="1:6" ht="12.75">
      <c r="A73" s="33"/>
      <c r="B73" s="33"/>
      <c r="C73" s="34"/>
      <c r="D73" s="33"/>
      <c r="E73" s="34"/>
      <c r="F73" s="34"/>
    </row>
    <row r="74" spans="1:6" ht="12.75">
      <c r="A74" s="101" t="s">
        <v>27</v>
      </c>
      <c r="B74" s="102"/>
      <c r="C74" s="102"/>
      <c r="D74" s="102"/>
      <c r="E74" s="102"/>
      <c r="F74" s="103"/>
    </row>
    <row r="75" spans="1:6" ht="12.75">
      <c r="A75" s="104" t="s">
        <v>29</v>
      </c>
      <c r="B75" s="105"/>
      <c r="C75" s="106"/>
      <c r="D75" s="104" t="s">
        <v>30</v>
      </c>
      <c r="E75" s="105"/>
      <c r="F75" s="106"/>
    </row>
    <row r="76" spans="1:6" ht="12.75">
      <c r="A76" s="107"/>
      <c r="B76" s="108"/>
      <c r="C76" s="109"/>
      <c r="D76" s="107"/>
      <c r="E76" s="108"/>
      <c r="F76" s="109"/>
    </row>
    <row r="77" spans="1:6" ht="12.75">
      <c r="A77" s="119" t="s">
        <v>74</v>
      </c>
      <c r="B77" s="105"/>
      <c r="C77" s="106"/>
      <c r="D77" s="111" t="s">
        <v>75</v>
      </c>
      <c r="E77" s="112"/>
      <c r="F77" s="113"/>
    </row>
    <row r="78" spans="1:6" ht="12.75">
      <c r="A78" s="107"/>
      <c r="B78" s="108"/>
      <c r="C78" s="109"/>
      <c r="D78" s="114"/>
      <c r="E78" s="115"/>
      <c r="F78" s="116"/>
    </row>
  </sheetData>
  <mergeCells count="30">
    <mergeCell ref="A74:F74"/>
    <mergeCell ref="A75:C76"/>
    <mergeCell ref="D75:F76"/>
    <mergeCell ref="A77:C78"/>
    <mergeCell ref="D77:F78"/>
    <mergeCell ref="A53:F53"/>
    <mergeCell ref="A54:C54"/>
    <mergeCell ref="D54:F54"/>
    <mergeCell ref="A55:C55"/>
    <mergeCell ref="D55:F55"/>
    <mergeCell ref="A25:C26"/>
    <mergeCell ref="D25:F26"/>
    <mergeCell ref="D3:F3"/>
    <mergeCell ref="A22:F22"/>
    <mergeCell ref="A23:C24"/>
    <mergeCell ref="D23:F24"/>
    <mergeCell ref="A1:F1"/>
    <mergeCell ref="A2:C2"/>
    <mergeCell ref="A3:C3"/>
    <mergeCell ref="D2:F2"/>
    <mergeCell ref="A27:F27"/>
    <mergeCell ref="A28:C28"/>
    <mergeCell ref="D28:F28"/>
    <mergeCell ref="A29:C29"/>
    <mergeCell ref="D29:F29"/>
    <mergeCell ref="A48:F48"/>
    <mergeCell ref="A49:C50"/>
    <mergeCell ref="D49:F50"/>
    <mergeCell ref="A51:C52"/>
    <mergeCell ref="D51:F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2019-12-23T21:53:34Z</dcterms:modified>
  <cp:category/>
  <cp:version/>
  <cp:contentType/>
  <cp:contentStatus/>
</cp:coreProperties>
</file>