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<sst xmlns="http://schemas.openxmlformats.org/spreadsheetml/2006/main" count="131" uniqueCount="62">
  <si>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</si>
  <si>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</si>
  <si>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</si>
  <si>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</si>
  <si>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</si>
  <si>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</si>
  <si>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</si>
  <si>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</si>
  <si>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</si>
  <si>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</si>
  <si>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</si>
  <si>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</si>
  <si>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</si>
  <si>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</si>
  <si>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</si>
  <si>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</si>
  <si>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</si>
  <si>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</si>
  <si>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</si>
  <si>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</si>
  <si>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</si>
  <si>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</si>
  <si>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</si>
  <si>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</si>
  <si>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</si>
  <si>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</si>
  <si>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</si>
  <si>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</si>
  <si>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</si>
  <si>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</si>
  <si>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</si>
  <si>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</si>
  <si>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</si>
  <si>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The Rutland &amp; Derby - Monday Night Quiz - Quiz League #81</t>
  </si>
  <si>
    <t>RONS REDS</t>
  </si>
  <si>
    <t>COLIN RICHARDS</t>
  </si>
  <si>
    <t>RATE OUR QUAILS</t>
  </si>
  <si>
    <t>CLAY PITT</t>
  </si>
  <si>
    <t>3 SECOND MEMEORY</t>
  </si>
  <si>
    <t>THE YOUNG AND SETHLESS</t>
  </si>
  <si>
    <t>TOP 5'S</t>
  </si>
  <si>
    <t>CLAY PITT 15</t>
  </si>
  <si>
    <t>YOUNG AND SETHLESS 8</t>
  </si>
  <si>
    <t>THE PEPPERONIS</t>
  </si>
  <si>
    <t>LAUGHING SETHLESS</t>
  </si>
  <si>
    <t>RONS RED 6</t>
  </si>
  <si>
    <t>Pock n mix 10</t>
  </si>
  <si>
    <t>TEAM SETH</t>
  </si>
  <si>
    <t>QUIZEE RASCAL</t>
  </si>
  <si>
    <t>THE TOMS</t>
  </si>
  <si>
    <t>35 YEARS</t>
  </si>
  <si>
    <t>SWEATY GOOCH</t>
  </si>
  <si>
    <t>MC GINN &amp; TONIC</t>
  </si>
  <si>
    <t>I WANN SETH YOU UP</t>
  </si>
  <si>
    <t>RANDY ROOFTOOPERS</t>
  </si>
  <si>
    <t>Pock n mix 9</t>
  </si>
  <si>
    <r>
      <rPr>
        <b/>
        <sz val="10"/>
        <color indexed="8"/>
        <rFont val="Arial"/>
        <family val="2"/>
      </rPr>
      <t>TOMS</t>
    </r>
    <r>
      <rPr>
        <sz val="10"/>
        <color indexed="8"/>
        <rFont val="Arial"/>
        <family val="2"/>
      </rPr>
      <t xml:space="preserve"> &amp; MC GINN &amp; TONIC 2</t>
    </r>
  </si>
  <si>
    <t>RANDY ROOFTOPPERS</t>
  </si>
  <si>
    <t>MY SWEATY GOOCH</t>
  </si>
  <si>
    <t>QUIZEE RASCALS</t>
  </si>
  <si>
    <t>LYRICS</t>
  </si>
  <si>
    <t>DINGBATS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</si>
</sst>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" fontId="0" fillId="0" borderId="15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4">
      <selection activeCell="J30" sqref="J3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2.75">
      <c r="A2" s="56" t="s">
        <v>15</v>
      </c>
      <c r="B2" s="57"/>
      <c r="C2" s="57"/>
      <c r="D2" s="57"/>
      <c r="E2" s="57"/>
      <c r="F2" s="57"/>
      <c r="G2" s="57"/>
      <c r="H2" s="29">
        <v>3</v>
      </c>
      <c r="I2" s="58"/>
      <c r="J2" s="59"/>
    </row>
    <row r="3" spans="1:10" ht="12.75" customHeight="1">
      <c r="A3" s="60" t="s">
        <v>0</v>
      </c>
      <c r="B3" s="62" t="s">
        <v>1</v>
      </c>
      <c r="C3" s="60" t="s">
        <v>16</v>
      </c>
      <c r="D3" s="64" t="s">
        <v>20</v>
      </c>
      <c r="E3" s="65"/>
      <c r="F3" s="65"/>
      <c r="G3" s="65"/>
      <c r="H3" s="66"/>
      <c r="I3" s="60" t="s">
        <v>2</v>
      </c>
      <c r="J3" s="10" t="s">
        <v>13</v>
      </c>
    </row>
    <row r="4" spans="1:10" ht="12.75">
      <c r="A4" s="61"/>
      <c r="B4" s="63"/>
      <c r="C4" s="61"/>
      <c r="D4" s="2">
        <v>44354</v>
      </c>
      <c r="E4" s="2">
        <f>D4+7</f>
        <v>44361</v>
      </c>
      <c r="F4" s="38">
        <f>E4+7</f>
        <v>44368</v>
      </c>
      <c r="G4" s="2">
        <f>F4+7</f>
        <v>44375</v>
      </c>
      <c r="H4" s="2"/>
      <c r="I4" s="61"/>
      <c r="J4" s="10" t="s">
        <v>14</v>
      </c>
    </row>
    <row r="5" spans="1:10" s="25" customFormat="1" ht="12.75" customHeight="1">
      <c r="A5" s="26">
        <v>1</v>
      </c>
      <c r="B5" s="40" t="s">
        <v>47</v>
      </c>
      <c r="C5" s="35">
        <f>COUNTIF(D5:H5,"&lt;&gt;")</f>
        <v>3</v>
      </c>
      <c r="D5" s="35">
        <v>51</v>
      </c>
      <c r="E5" s="42">
        <v>55</v>
      </c>
      <c r="F5" s="43">
        <v>52</v>
      </c>
      <c r="G5" s="44"/>
      <c r="H5" s="35"/>
      <c r="I5" s="35">
        <f>SUM(D5:H5)</f>
        <v>158</v>
      </c>
      <c r="J5" s="24">
        <f>I5/C5</f>
        <v>52.666666666666664</v>
      </c>
    </row>
    <row r="6" spans="1:10" s="25" customFormat="1" ht="12.75">
      <c r="A6" s="26">
        <f aca="true" t="shared" si="0" ref="A6:A25">A5+1</f>
        <v>2</v>
      </c>
      <c r="B6" s="40" t="s">
        <v>34</v>
      </c>
      <c r="C6" s="35">
        <f>COUNTIF(D6:H6,"&lt;&gt;")</f>
        <v>3</v>
      </c>
      <c r="D6" s="35">
        <v>54.5</v>
      </c>
      <c r="E6" s="42">
        <v>49</v>
      </c>
      <c r="F6" s="43">
        <v>47</v>
      </c>
      <c r="G6" s="44"/>
      <c r="H6" s="35"/>
      <c r="I6" s="35">
        <f>SUM(D6:H6)</f>
        <v>150.5</v>
      </c>
      <c r="J6" s="24">
        <f aca="true" t="shared" si="1" ref="J6:J11">I6/C6</f>
        <v>50.166666666666664</v>
      </c>
    </row>
    <row r="7" spans="1:10" s="25" customFormat="1" ht="12.75">
      <c r="A7" s="26">
        <f t="shared" si="0"/>
        <v>3</v>
      </c>
      <c r="B7" s="40" t="s">
        <v>37</v>
      </c>
      <c r="C7" s="35">
        <f>COUNTIF(D7:H7,"&lt;&gt;")</f>
        <v>3</v>
      </c>
      <c r="D7" s="35">
        <v>53.5</v>
      </c>
      <c r="E7" s="42">
        <v>49</v>
      </c>
      <c r="F7" s="43">
        <v>43.5</v>
      </c>
      <c r="G7" s="44"/>
      <c r="H7" s="35"/>
      <c r="I7" s="35">
        <f>SUM(D7:H7)</f>
        <v>146</v>
      </c>
      <c r="J7" s="24">
        <f t="shared" si="1"/>
        <v>48.666666666666664</v>
      </c>
    </row>
    <row r="8" spans="1:10" s="25" customFormat="1" ht="12" customHeight="1">
      <c r="A8" s="26">
        <f t="shared" si="0"/>
        <v>4</v>
      </c>
      <c r="B8" s="45" t="s">
        <v>31</v>
      </c>
      <c r="C8" s="35">
        <f>COUNTIF(D8:H8,"&lt;&gt;")</f>
        <v>3</v>
      </c>
      <c r="D8" s="35">
        <v>50</v>
      </c>
      <c r="E8" s="42">
        <v>46.5</v>
      </c>
      <c r="F8" s="43">
        <v>48.5</v>
      </c>
      <c r="G8" s="44"/>
      <c r="H8" s="35"/>
      <c r="I8" s="35">
        <f>SUM(D8:H8)</f>
        <v>145</v>
      </c>
      <c r="J8" s="24">
        <f t="shared" si="1"/>
        <v>48.333333333333336</v>
      </c>
    </row>
    <row r="9" spans="1:10" s="25" customFormat="1" ht="12.75">
      <c r="A9" s="26">
        <f t="shared" si="0"/>
        <v>5</v>
      </c>
      <c r="B9" s="45" t="s">
        <v>38</v>
      </c>
      <c r="C9" s="35">
        <f>COUNTIF(D9:H9,"&lt;&gt;")</f>
        <v>2</v>
      </c>
      <c r="D9" s="35">
        <v>55</v>
      </c>
      <c r="E9" s="42">
        <v>46</v>
      </c>
      <c r="F9" s="43"/>
      <c r="G9" s="44"/>
      <c r="H9" s="35"/>
      <c r="I9" s="35">
        <f>SUM(D9:H9)</f>
        <v>101</v>
      </c>
      <c r="J9" s="24">
        <f t="shared" si="1"/>
        <v>50.5</v>
      </c>
    </row>
    <row r="10" spans="1:10" s="25" customFormat="1" ht="12.75">
      <c r="A10" s="26">
        <f t="shared" si="0"/>
        <v>6</v>
      </c>
      <c r="B10" s="40" t="s">
        <v>36</v>
      </c>
      <c r="C10" s="35">
        <f>COUNTIF(D10:H10,"&lt;&gt;")</f>
        <v>2</v>
      </c>
      <c r="D10" s="35">
        <v>40</v>
      </c>
      <c r="E10" s="42"/>
      <c r="F10" s="43">
        <v>23</v>
      </c>
      <c r="G10" s="44"/>
      <c r="H10" s="35"/>
      <c r="I10" s="35">
        <f>SUM(D10:H10)</f>
        <v>63</v>
      </c>
      <c r="J10" s="24">
        <f t="shared" si="1"/>
        <v>31.5</v>
      </c>
    </row>
    <row r="11" spans="1:10" s="25" customFormat="1" ht="12.75">
      <c r="A11" s="26">
        <f t="shared" si="0"/>
        <v>7</v>
      </c>
      <c r="B11" s="40" t="s">
        <v>35</v>
      </c>
      <c r="C11" s="35">
        <f>COUNTIF(D11:H11,"&lt;&gt;")</f>
        <v>1</v>
      </c>
      <c r="D11" s="35">
        <v>57.5</v>
      </c>
      <c r="E11" s="42"/>
      <c r="F11" s="43"/>
      <c r="G11" s="44"/>
      <c r="H11" s="35"/>
      <c r="I11" s="35">
        <f>SUM(D11:H11)</f>
        <v>57.5</v>
      </c>
      <c r="J11" s="24">
        <f t="shared" si="1"/>
        <v>57.5</v>
      </c>
    </row>
    <row r="12" spans="1:10" s="25" customFormat="1" ht="12.75">
      <c r="A12" s="26">
        <f t="shared" si="0"/>
        <v>8</v>
      </c>
      <c r="B12" s="40" t="s">
        <v>57</v>
      </c>
      <c r="C12" s="35">
        <f>COUNTIF(D12:H12,"&lt;&gt;")</f>
        <v>1</v>
      </c>
      <c r="D12" s="35"/>
      <c r="E12" s="42"/>
      <c r="F12" s="43">
        <v>40</v>
      </c>
      <c r="G12" s="44"/>
      <c r="H12" s="35"/>
      <c r="I12" s="35">
        <f>SUM(D12:H12)</f>
        <v>40</v>
      </c>
      <c r="J12" s="24">
        <f>I12/C12</f>
        <v>40</v>
      </c>
    </row>
    <row r="13" spans="1:10" s="25" customFormat="1" ht="13.5" customHeight="1">
      <c r="A13" s="26">
        <f t="shared" si="0"/>
        <v>9</v>
      </c>
      <c r="B13" s="40" t="s">
        <v>49</v>
      </c>
      <c r="C13" s="35">
        <f>COUNTIF(D13:H13,"&lt;&gt;")</f>
        <v>1</v>
      </c>
      <c r="D13" s="35"/>
      <c r="E13" s="42"/>
      <c r="F13" s="43">
        <v>37.5</v>
      </c>
      <c r="G13" s="44"/>
      <c r="H13" s="35"/>
      <c r="I13" s="35">
        <f>SUM(D13:H13)</f>
        <v>37.5</v>
      </c>
      <c r="J13" s="24">
        <f>I13/C13</f>
        <v>37.5</v>
      </c>
    </row>
    <row r="14" spans="1:10" s="25" customFormat="1" ht="13.5" customHeight="1">
      <c r="A14" s="26">
        <f t="shared" si="0"/>
        <v>10</v>
      </c>
      <c r="B14" s="40" t="s">
        <v>52</v>
      </c>
      <c r="C14" s="35">
        <f>COUNTIF(D14:H14,"&lt;&gt;")</f>
        <v>1</v>
      </c>
      <c r="D14" s="35"/>
      <c r="E14" s="42"/>
      <c r="F14" s="43">
        <v>29.5</v>
      </c>
      <c r="G14" s="44"/>
      <c r="H14" s="35"/>
      <c r="I14" s="35">
        <f>SUM(D14:H14)</f>
        <v>29.5</v>
      </c>
      <c r="J14" s="24">
        <f>I14/C14</f>
        <v>29.5</v>
      </c>
    </row>
    <row r="15" spans="1:10" s="25" customFormat="1" ht="13.5" customHeight="1">
      <c r="A15" s="26">
        <f t="shared" si="0"/>
        <v>11</v>
      </c>
      <c r="B15" s="45" t="s">
        <v>58</v>
      </c>
      <c r="C15" s="35">
        <f>COUNTIF(D15:H15,"&lt;&gt;")</f>
        <v>1</v>
      </c>
      <c r="D15" s="35"/>
      <c r="E15" s="42"/>
      <c r="F15" s="43">
        <v>25.5</v>
      </c>
      <c r="G15" s="44"/>
      <c r="H15" s="35"/>
      <c r="I15" s="35">
        <f>SUM(D15:H15)</f>
        <v>25.5</v>
      </c>
      <c r="J15" s="24">
        <f>I15/C15</f>
        <v>25.5</v>
      </c>
    </row>
    <row r="16" spans="1:10" s="25" customFormat="1" ht="13.5" customHeight="1">
      <c r="A16" s="26">
        <f t="shared" si="0"/>
        <v>12</v>
      </c>
      <c r="B16" s="45" t="s">
        <v>59</v>
      </c>
      <c r="C16" s="35">
        <f>COUNTIF(D16:H16,"&lt;&gt;")</f>
        <v>1</v>
      </c>
      <c r="D16" s="4"/>
      <c r="E16" s="36"/>
      <c r="F16" s="39">
        <v>20</v>
      </c>
      <c r="G16" s="37"/>
      <c r="H16" s="4"/>
      <c r="I16" s="35">
        <f>SUM(D16:H16)</f>
        <v>20</v>
      </c>
      <c r="J16" s="24">
        <f>I16/C16</f>
        <v>20</v>
      </c>
    </row>
    <row r="17" spans="1:10" s="25" customFormat="1" ht="13.5" customHeight="1">
      <c r="A17" s="26">
        <f t="shared" si="0"/>
        <v>13</v>
      </c>
      <c r="B17" s="31"/>
      <c r="C17" s="4"/>
      <c r="D17" s="4"/>
      <c r="E17" s="36"/>
      <c r="F17" s="39"/>
      <c r="G17" s="37"/>
      <c r="H17" s="4"/>
      <c r="I17" s="4"/>
      <c r="J17" s="24"/>
    </row>
    <row r="18" spans="1:10" s="25" customFormat="1" ht="13.5" customHeight="1">
      <c r="A18" s="26">
        <f t="shared" si="0"/>
        <v>14</v>
      </c>
      <c r="B18" s="28"/>
      <c r="C18" s="4"/>
      <c r="D18" s="4"/>
      <c r="E18" s="36"/>
      <c r="F18" s="39"/>
      <c r="G18" s="37"/>
      <c r="H18" s="4"/>
      <c r="I18" s="4"/>
      <c r="J18" s="24"/>
    </row>
    <row r="19" spans="1:10" s="25" customFormat="1" ht="13.5" customHeight="1">
      <c r="A19" s="26">
        <f t="shared" si="0"/>
        <v>15</v>
      </c>
      <c r="B19" s="28"/>
      <c r="C19" s="4"/>
      <c r="D19" s="4"/>
      <c r="E19" s="36"/>
      <c r="F19" s="39"/>
      <c r="G19" s="37"/>
      <c r="H19" s="4"/>
      <c r="I19" s="4"/>
      <c r="J19" s="24"/>
    </row>
    <row r="20" spans="1:10" s="25" customFormat="1" ht="13.5" customHeight="1">
      <c r="A20" s="26">
        <f t="shared" si="0"/>
        <v>16</v>
      </c>
      <c r="B20" s="27"/>
      <c r="C20" s="4"/>
      <c r="D20" s="4"/>
      <c r="E20" s="36"/>
      <c r="F20" s="39"/>
      <c r="G20" s="37"/>
      <c r="H20" s="4"/>
      <c r="I20" s="4"/>
      <c r="J20" s="24"/>
    </row>
    <row r="21" spans="1:10" s="25" customFormat="1" ht="13.5" customHeight="1">
      <c r="A21" s="26">
        <f t="shared" si="0"/>
        <v>17</v>
      </c>
      <c r="B21" s="27"/>
      <c r="C21" s="4"/>
      <c r="D21" s="4"/>
      <c r="E21" s="36"/>
      <c r="F21" s="39"/>
      <c r="G21" s="37"/>
      <c r="H21" s="4"/>
      <c r="I21" s="4"/>
      <c r="J21" s="24"/>
    </row>
    <row r="22" spans="1:10" s="25" customFormat="1" ht="13.5" customHeight="1">
      <c r="A22" s="26">
        <f t="shared" si="0"/>
        <v>18</v>
      </c>
      <c r="B22" s="28"/>
      <c r="C22" s="4"/>
      <c r="D22" s="4"/>
      <c r="E22" s="36"/>
      <c r="F22" s="39"/>
      <c r="G22" s="37"/>
      <c r="H22" s="4"/>
      <c r="I22" s="4"/>
      <c r="J22" s="24"/>
    </row>
    <row r="23" spans="1:10" s="25" customFormat="1" ht="13.5" customHeight="1">
      <c r="A23" s="26">
        <f t="shared" si="0"/>
        <v>19</v>
      </c>
      <c r="B23" s="27"/>
      <c r="C23" s="4"/>
      <c r="D23" s="4"/>
      <c r="E23" s="36"/>
      <c r="F23" s="39"/>
      <c r="G23" s="37"/>
      <c r="H23" s="4"/>
      <c r="I23" s="4"/>
      <c r="J23" s="24"/>
    </row>
    <row r="24" spans="1:10" s="25" customFormat="1" ht="13.5" customHeight="1">
      <c r="A24" s="26">
        <f t="shared" si="0"/>
        <v>20</v>
      </c>
      <c r="B24" s="27"/>
      <c r="C24" s="4"/>
      <c r="D24" s="4"/>
      <c r="E24" s="36"/>
      <c r="F24" s="39"/>
      <c r="G24" s="37"/>
      <c r="H24" s="4"/>
      <c r="I24" s="4"/>
      <c r="J24" s="24"/>
    </row>
    <row r="25" spans="1:10" s="25" customFormat="1" ht="12.75">
      <c r="A25" s="26">
        <f t="shared" si="0"/>
        <v>21</v>
      </c>
      <c r="B25" s="31"/>
      <c r="C25" s="4"/>
      <c r="D25" s="4"/>
      <c r="E25" s="36"/>
      <c r="F25" s="39"/>
      <c r="G25" s="37"/>
      <c r="H25" s="4"/>
      <c r="I25" s="4"/>
      <c r="J25" s="24"/>
    </row>
    <row r="26" spans="1:10" ht="12.75">
      <c r="A26" s="70" t="s">
        <v>17</v>
      </c>
      <c r="B26" s="71"/>
      <c r="C26" s="71"/>
      <c r="D26" s="71"/>
      <c r="E26" s="71"/>
      <c r="F26" s="72"/>
      <c r="G26" s="71"/>
      <c r="H26" s="71"/>
      <c r="I26" s="71"/>
      <c r="J26" s="73"/>
    </row>
    <row r="27" spans="1:10" ht="12.75">
      <c r="A27" s="74"/>
      <c r="B27" s="75"/>
      <c r="C27" s="75"/>
      <c r="D27" s="75"/>
      <c r="E27" s="75"/>
      <c r="F27" s="75"/>
      <c r="G27" s="75"/>
      <c r="H27" s="75"/>
      <c r="I27" s="75"/>
      <c r="J27" s="76"/>
    </row>
    <row r="28" spans="1:10" ht="12.75">
      <c r="A28" s="69" t="s">
        <v>9</v>
      </c>
      <c r="B28" s="68" t="s">
        <v>11</v>
      </c>
      <c r="C28" s="8" t="s">
        <v>8</v>
      </c>
      <c r="D28" s="10">
        <f>SUM(D5:D25)/D30</f>
        <v>51.642857142857146</v>
      </c>
      <c r="E28" s="10">
        <f>SUM(E5:E25)/E30</f>
        <v>49.1</v>
      </c>
      <c r="F28" s="10">
        <f>SUM(F5:F25)/F30</f>
        <v>36.65</v>
      </c>
      <c r="G28" s="24"/>
      <c r="H28" s="10"/>
      <c r="I28" s="5"/>
      <c r="J28" s="17"/>
    </row>
    <row r="29" spans="1:10" ht="12.75">
      <c r="A29" s="69"/>
      <c r="B29" s="68"/>
      <c r="C29" s="9" t="s">
        <v>12</v>
      </c>
      <c r="D29" s="10">
        <f>MAX(D5:D25)</f>
        <v>57.5</v>
      </c>
      <c r="E29" s="10">
        <f>MAX(E5:E25)</f>
        <v>55</v>
      </c>
      <c r="F29" s="10">
        <f>MAX(F5:F25)</f>
        <v>52</v>
      </c>
      <c r="G29" s="24"/>
      <c r="H29" s="10"/>
      <c r="I29" s="15"/>
      <c r="J29" s="16"/>
    </row>
    <row r="30" spans="1:10" ht="12.75">
      <c r="A30" s="69"/>
      <c r="B30" s="68"/>
      <c r="C30" s="12" t="s">
        <v>13</v>
      </c>
      <c r="D30" s="13">
        <f>COUNTIF(D5:D25,"&lt;&gt;")</f>
        <v>7</v>
      </c>
      <c r="E30" s="13">
        <f>COUNTIF(E5:E25,"&lt;&gt;")</f>
        <v>5</v>
      </c>
      <c r="F30" s="13">
        <f>COUNTIF(F5:F25,"&lt;&gt;")</f>
        <v>10</v>
      </c>
      <c r="G30" s="32"/>
      <c r="H30" s="13"/>
      <c r="I30" s="17"/>
      <c r="J30" s="16"/>
    </row>
    <row r="31" spans="1:10" ht="12.75">
      <c r="A31" s="69"/>
      <c r="B31" s="67" t="s">
        <v>10</v>
      </c>
      <c r="C31" s="3" t="s">
        <v>3</v>
      </c>
      <c r="D31" s="7" t="s">
        <v>27</v>
      </c>
      <c r="E31" s="7" t="s">
        <v>27</v>
      </c>
      <c r="F31" s="7" t="s">
        <v>27</v>
      </c>
      <c r="G31" s="33"/>
      <c r="H31" s="7"/>
      <c r="I31" s="18"/>
      <c r="J31" s="16"/>
    </row>
    <row r="32" spans="1:10" ht="12.75">
      <c r="A32" s="69"/>
      <c r="B32" s="67"/>
      <c r="C32" s="3" t="s">
        <v>4</v>
      </c>
      <c r="D32" s="7" t="s">
        <v>29</v>
      </c>
      <c r="E32" s="7" t="s">
        <v>29</v>
      </c>
      <c r="F32" s="7" t="s">
        <v>29</v>
      </c>
      <c r="G32" s="33"/>
      <c r="H32" s="7"/>
      <c r="I32" s="19"/>
      <c r="J32" s="20"/>
    </row>
    <row r="33" spans="1:10" ht="12.75">
      <c r="A33" s="69"/>
      <c r="B33" s="67"/>
      <c r="C33" s="3" t="s">
        <v>5</v>
      </c>
      <c r="D33" s="41" t="s">
        <v>40</v>
      </c>
      <c r="E33" s="41" t="s">
        <v>60</v>
      </c>
      <c r="F33" s="41" t="s">
        <v>61</v>
      </c>
      <c r="G33" s="33"/>
      <c r="H33" s="7"/>
      <c r="I33" s="19"/>
      <c r="J33" s="20"/>
    </row>
    <row r="34" spans="1:10" ht="12.75" customHeight="1">
      <c r="A34" s="69"/>
      <c r="B34" s="67"/>
      <c r="C34" s="3" t="s">
        <v>6</v>
      </c>
      <c r="D34" s="7" t="s">
        <v>30</v>
      </c>
      <c r="E34" s="7" t="s">
        <v>30</v>
      </c>
      <c r="F34" s="7" t="s">
        <v>30</v>
      </c>
      <c r="G34" s="33"/>
      <c r="H34" s="7"/>
      <c r="I34" s="19"/>
      <c r="J34" s="20"/>
    </row>
    <row r="35" spans="1:10" s="6" customFormat="1" ht="12.75" customHeight="1">
      <c r="A35" s="69"/>
      <c r="B35" s="67"/>
      <c r="C35" s="3" t="s">
        <v>7</v>
      </c>
      <c r="D35" s="7" t="s">
        <v>28</v>
      </c>
      <c r="E35" s="7" t="s">
        <v>28</v>
      </c>
      <c r="F35" s="7" t="s">
        <v>28</v>
      </c>
      <c r="G35" s="33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34"/>
      <c r="H36" s="30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sheetProtection/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0">
      <selection activeCell="G25" sqref="G25"/>
    </sheetView>
  </sheetViews>
  <sheetFormatPr defaultColWidth="9.140625" defaultRowHeight="12.75"/>
  <cols>
    <col min="1" max="1" width="27.140625" style="0" bestFit="1" customWidth="1"/>
    <col min="2" max="2" width="5.00390625" style="0" bestFit="1" customWidth="1"/>
    <col min="4" max="4" width="27.140625" style="0" bestFit="1" customWidth="1"/>
    <col min="5" max="5" width="7.140625" style="0" bestFit="1" customWidth="1"/>
    <col min="6" max="6" width="9.140625" style="0" bestFit="1" customWidth="1"/>
    <col min="7" max="7" width="27.140625" style="0" bestFit="1" customWidth="1"/>
    <col min="10" max="10" width="27.140625" style="0" bestFit="1" customWidth="1"/>
  </cols>
  <sheetData>
    <row r="1" spans="1:12" ht="12.75">
      <c r="A1" s="77" t="s">
        <v>24</v>
      </c>
      <c r="B1" s="77"/>
      <c r="C1" s="77"/>
      <c r="D1" s="77"/>
      <c r="E1" s="77"/>
      <c r="F1" s="77"/>
      <c r="G1" s="77" t="s">
        <v>24</v>
      </c>
      <c r="H1" s="77"/>
      <c r="I1" s="77"/>
      <c r="J1" s="77"/>
      <c r="K1" s="77"/>
      <c r="L1" s="77"/>
    </row>
    <row r="2" spans="1:12" ht="12.75">
      <c r="A2" s="78">
        <v>44354</v>
      </c>
      <c r="B2" s="79"/>
      <c r="C2" s="79"/>
      <c r="D2" s="78">
        <v>44354</v>
      </c>
      <c r="E2" s="79"/>
      <c r="F2" s="79"/>
      <c r="G2" s="78">
        <v>44361</v>
      </c>
      <c r="H2" s="79"/>
      <c r="I2" s="79"/>
      <c r="J2" s="78">
        <v>44361</v>
      </c>
      <c r="K2" s="79"/>
      <c r="L2" s="79"/>
    </row>
    <row r="3" spans="1:12" ht="12.75">
      <c r="A3" s="79" t="s">
        <v>18</v>
      </c>
      <c r="B3" s="79"/>
      <c r="C3" s="79"/>
      <c r="D3" s="79" t="s">
        <v>19</v>
      </c>
      <c r="E3" s="79"/>
      <c r="F3" s="79"/>
      <c r="G3" s="79" t="s">
        <v>18</v>
      </c>
      <c r="H3" s="79"/>
      <c r="I3" s="79"/>
      <c r="J3" s="79" t="s">
        <v>19</v>
      </c>
      <c r="K3" s="79"/>
      <c r="L3" s="79"/>
    </row>
    <row r="4" spans="1:12" ht="12.75">
      <c r="A4" s="40" t="s">
        <v>32</v>
      </c>
      <c r="B4" s="40"/>
      <c r="C4" s="40" t="s">
        <v>22</v>
      </c>
      <c r="D4" s="40" t="s">
        <v>32</v>
      </c>
      <c r="E4" s="40" t="s">
        <v>21</v>
      </c>
      <c r="F4" s="40" t="s">
        <v>22</v>
      </c>
      <c r="G4" s="40" t="s">
        <v>32</v>
      </c>
      <c r="H4" s="40"/>
      <c r="I4" s="40" t="s">
        <v>22</v>
      </c>
      <c r="J4" s="40" t="s">
        <v>32</v>
      </c>
      <c r="K4" s="40" t="s">
        <v>21</v>
      </c>
      <c r="L4" s="40" t="s">
        <v>22</v>
      </c>
    </row>
    <row r="5" spans="1:12" ht="12.75">
      <c r="A5" s="40" t="s">
        <v>34</v>
      </c>
      <c r="B5" s="35">
        <v>623</v>
      </c>
      <c r="C5" s="45">
        <f aca="true" t="shared" si="0" ref="C5:C11">ABS(601-B5)</f>
        <v>22</v>
      </c>
      <c r="D5" s="40" t="s">
        <v>34</v>
      </c>
      <c r="E5" s="45">
        <v>187</v>
      </c>
      <c r="F5" s="45">
        <f aca="true" t="shared" si="1" ref="F5:F11">ABS(273-E5)</f>
        <v>86</v>
      </c>
      <c r="G5" s="49" t="s">
        <v>34</v>
      </c>
      <c r="H5" s="50">
        <v>1969</v>
      </c>
      <c r="I5" s="48">
        <f>ABS(1970-H5)</f>
        <v>1</v>
      </c>
      <c r="J5" s="48" t="s">
        <v>31</v>
      </c>
      <c r="K5" s="48">
        <v>197</v>
      </c>
      <c r="L5" s="48">
        <f>ABS(287-K5)</f>
        <v>90</v>
      </c>
    </row>
    <row r="6" spans="1:12" ht="12.75">
      <c r="A6" s="45" t="s">
        <v>38</v>
      </c>
      <c r="B6" s="35">
        <v>420</v>
      </c>
      <c r="C6" s="45">
        <f t="shared" si="0"/>
        <v>181</v>
      </c>
      <c r="D6" s="45" t="s">
        <v>38</v>
      </c>
      <c r="E6" s="48">
        <v>420</v>
      </c>
      <c r="F6" s="45">
        <f t="shared" si="1"/>
        <v>147</v>
      </c>
      <c r="G6" s="49" t="s">
        <v>43</v>
      </c>
      <c r="H6" s="50">
        <v>1969</v>
      </c>
      <c r="I6" s="48">
        <f>ABS(1970-H6)</f>
        <v>1</v>
      </c>
      <c r="J6" s="49" t="s">
        <v>34</v>
      </c>
      <c r="K6" s="48">
        <v>189</v>
      </c>
      <c r="L6" s="48">
        <f>ABS(287-K6)</f>
        <v>98</v>
      </c>
    </row>
    <row r="7" spans="1:12" ht="12.75">
      <c r="A7" s="45" t="s">
        <v>31</v>
      </c>
      <c r="B7" s="35">
        <v>825</v>
      </c>
      <c r="C7" s="45">
        <f t="shared" si="0"/>
        <v>224</v>
      </c>
      <c r="D7" s="45" t="s">
        <v>31</v>
      </c>
      <c r="E7" s="47">
        <v>450</v>
      </c>
      <c r="F7" s="45">
        <f t="shared" si="1"/>
        <v>177</v>
      </c>
      <c r="G7" s="48" t="s">
        <v>38</v>
      </c>
      <c r="H7" s="50">
        <v>1974</v>
      </c>
      <c r="I7" s="48">
        <f>ABS(1970-H7)</f>
        <v>4</v>
      </c>
      <c r="J7" s="49" t="s">
        <v>44</v>
      </c>
      <c r="K7" s="49">
        <v>183</v>
      </c>
      <c r="L7" s="48">
        <f>ABS(287-K7)</f>
        <v>104</v>
      </c>
    </row>
    <row r="8" spans="1:12" ht="12.75">
      <c r="A8" s="40" t="s">
        <v>36</v>
      </c>
      <c r="B8" s="35">
        <v>176</v>
      </c>
      <c r="C8" s="45">
        <f t="shared" si="0"/>
        <v>425</v>
      </c>
      <c r="D8" s="40" t="s">
        <v>37</v>
      </c>
      <c r="E8" s="40">
        <v>480</v>
      </c>
      <c r="F8" s="45">
        <f t="shared" si="1"/>
        <v>207</v>
      </c>
      <c r="G8" s="49" t="s">
        <v>44</v>
      </c>
      <c r="H8" s="50">
        <v>1977</v>
      </c>
      <c r="I8" s="48">
        <f>ABS(1970-H8)</f>
        <v>7</v>
      </c>
      <c r="J8" s="48" t="s">
        <v>38</v>
      </c>
      <c r="K8" s="48">
        <v>180</v>
      </c>
      <c r="L8" s="48">
        <f>ABS(287-K8)</f>
        <v>107</v>
      </c>
    </row>
    <row r="9" spans="1:12" ht="12.75">
      <c r="A9" s="40" t="s">
        <v>35</v>
      </c>
      <c r="B9" s="46">
        <v>137</v>
      </c>
      <c r="C9" s="45">
        <f t="shared" si="0"/>
        <v>464</v>
      </c>
      <c r="D9" s="40" t="s">
        <v>39</v>
      </c>
      <c r="E9" s="45">
        <v>59</v>
      </c>
      <c r="F9" s="45">
        <f t="shared" si="1"/>
        <v>214</v>
      </c>
      <c r="G9" s="48" t="s">
        <v>31</v>
      </c>
      <c r="H9" s="50">
        <v>1986</v>
      </c>
      <c r="I9" s="48">
        <f>ABS(1970-H9)</f>
        <v>16</v>
      </c>
      <c r="J9" s="49" t="s">
        <v>43</v>
      </c>
      <c r="K9" s="48">
        <v>162</v>
      </c>
      <c r="L9" s="48">
        <f>ABS(287-K9)</f>
        <v>125</v>
      </c>
    </row>
    <row r="10" spans="1:12" ht="13.5" customHeight="1">
      <c r="A10" s="40" t="s">
        <v>37</v>
      </c>
      <c r="B10" s="35">
        <v>66</v>
      </c>
      <c r="C10" s="45">
        <f t="shared" si="0"/>
        <v>535</v>
      </c>
      <c r="D10" s="40" t="s">
        <v>36</v>
      </c>
      <c r="E10" s="45">
        <v>520</v>
      </c>
      <c r="F10" s="45">
        <f t="shared" si="1"/>
        <v>247</v>
      </c>
      <c r="G10" s="49"/>
      <c r="H10" s="51"/>
      <c r="I10" s="48"/>
      <c r="J10" s="49"/>
      <c r="K10" s="48"/>
      <c r="L10" s="48"/>
    </row>
    <row r="11" spans="1:12" ht="12.75" customHeight="1">
      <c r="A11" s="40" t="s">
        <v>39</v>
      </c>
      <c r="B11" s="35">
        <v>1200</v>
      </c>
      <c r="C11" s="45">
        <f t="shared" si="0"/>
        <v>599</v>
      </c>
      <c r="D11" s="40" t="s">
        <v>35</v>
      </c>
      <c r="E11" s="45">
        <v>614</v>
      </c>
      <c r="F11" s="45">
        <f t="shared" si="1"/>
        <v>341</v>
      </c>
      <c r="G11" s="40"/>
      <c r="H11" s="35"/>
      <c r="I11" s="45"/>
      <c r="J11" s="40"/>
      <c r="K11" s="45"/>
      <c r="L11" s="45"/>
    </row>
    <row r="12" spans="1:12" ht="12.75" customHeight="1">
      <c r="A12" s="40"/>
      <c r="B12" s="35"/>
      <c r="C12" s="45"/>
      <c r="D12" s="45"/>
      <c r="E12" s="45"/>
      <c r="F12" s="45"/>
      <c r="G12" s="40"/>
      <c r="H12" s="35"/>
      <c r="I12" s="45"/>
      <c r="J12" s="45"/>
      <c r="K12" s="45"/>
      <c r="L12" s="45"/>
    </row>
    <row r="13" spans="1:12" ht="12.75" customHeight="1">
      <c r="A13" s="52"/>
      <c r="B13" s="35"/>
      <c r="C13" s="45"/>
      <c r="D13" s="40"/>
      <c r="E13" s="45"/>
      <c r="F13" s="45"/>
      <c r="G13" s="52"/>
      <c r="H13" s="35"/>
      <c r="I13" s="45"/>
      <c r="J13" s="40"/>
      <c r="K13" s="45"/>
      <c r="L13" s="45"/>
    </row>
    <row r="14" spans="1:12" ht="12.75" customHeight="1">
      <c r="A14" s="45"/>
      <c r="B14" s="35"/>
      <c r="C14" s="45"/>
      <c r="D14" s="45"/>
      <c r="E14" s="40"/>
      <c r="F14" s="45"/>
      <c r="G14" s="45"/>
      <c r="H14" s="35"/>
      <c r="I14" s="45"/>
      <c r="J14" s="45"/>
      <c r="K14" s="40"/>
      <c r="L14" s="45"/>
    </row>
    <row r="15" spans="1:12" ht="12.75" customHeight="1">
      <c r="A15" s="45"/>
      <c r="B15" s="35"/>
      <c r="C15" s="45"/>
      <c r="D15" s="52"/>
      <c r="E15" s="45"/>
      <c r="F15" s="45"/>
      <c r="G15" s="45"/>
      <c r="H15" s="35"/>
      <c r="I15" s="45"/>
      <c r="J15" s="52"/>
      <c r="K15" s="45"/>
      <c r="L15" s="45"/>
    </row>
    <row r="16" spans="1:12" ht="12.75" customHeight="1">
      <c r="A16" s="86" t="s">
        <v>23</v>
      </c>
      <c r="B16" s="87"/>
      <c r="C16" s="87"/>
      <c r="D16" s="87"/>
      <c r="E16" s="87"/>
      <c r="F16" s="88"/>
      <c r="G16" s="86" t="s">
        <v>23</v>
      </c>
      <c r="H16" s="87"/>
      <c r="I16" s="87"/>
      <c r="J16" s="87"/>
      <c r="K16" s="87"/>
      <c r="L16" s="88"/>
    </row>
    <row r="17" spans="1:12" ht="12.75">
      <c r="A17" s="89" t="s">
        <v>25</v>
      </c>
      <c r="B17" s="90"/>
      <c r="C17" s="91"/>
      <c r="D17" s="89" t="s">
        <v>26</v>
      </c>
      <c r="E17" s="90"/>
      <c r="F17" s="91"/>
      <c r="G17" s="89" t="s">
        <v>25</v>
      </c>
      <c r="H17" s="90"/>
      <c r="I17" s="91"/>
      <c r="J17" s="89" t="s">
        <v>26</v>
      </c>
      <c r="K17" s="90"/>
      <c r="L17" s="91"/>
    </row>
    <row r="18" spans="1:12" ht="12.75">
      <c r="A18" s="92"/>
      <c r="B18" s="93"/>
      <c r="C18" s="94"/>
      <c r="D18" s="92"/>
      <c r="E18" s="93"/>
      <c r="F18" s="94"/>
      <c r="G18" s="92"/>
      <c r="H18" s="93"/>
      <c r="I18" s="94"/>
      <c r="J18" s="92"/>
      <c r="K18" s="93"/>
      <c r="L18" s="94"/>
    </row>
    <row r="19" spans="1:12" ht="12.75">
      <c r="A19" s="80" t="s">
        <v>41</v>
      </c>
      <c r="B19" s="81"/>
      <c r="C19" s="82"/>
      <c r="D19" s="80" t="s">
        <v>42</v>
      </c>
      <c r="E19" s="81"/>
      <c r="F19" s="82"/>
      <c r="G19" s="80" t="s">
        <v>46</v>
      </c>
      <c r="H19" s="81"/>
      <c r="I19" s="82"/>
      <c r="J19" s="80" t="s">
        <v>45</v>
      </c>
      <c r="K19" s="81"/>
      <c r="L19" s="82"/>
    </row>
    <row r="20" spans="1:12" ht="39.75" customHeight="1">
      <c r="A20" s="83"/>
      <c r="B20" s="84"/>
      <c r="C20" s="85"/>
      <c r="D20" s="83"/>
      <c r="E20" s="84"/>
      <c r="F20" s="85"/>
      <c r="G20" s="83"/>
      <c r="H20" s="84"/>
      <c r="I20" s="85"/>
      <c r="J20" s="83"/>
      <c r="K20" s="84"/>
      <c r="L20" s="85"/>
    </row>
    <row r="21" spans="1:6" ht="12.75">
      <c r="A21" s="77" t="s">
        <v>24</v>
      </c>
      <c r="B21" s="77"/>
      <c r="C21" s="77"/>
      <c r="D21" s="77"/>
      <c r="E21" s="77"/>
      <c r="F21" s="77"/>
    </row>
    <row r="22" spans="1:6" ht="12.75">
      <c r="A22" s="78">
        <v>44361</v>
      </c>
      <c r="B22" s="79"/>
      <c r="C22" s="79"/>
      <c r="D22" s="78">
        <v>44361</v>
      </c>
      <c r="E22" s="79"/>
      <c r="F22" s="79"/>
    </row>
    <row r="23" spans="1:6" ht="12.75">
      <c r="A23" s="79" t="s">
        <v>18</v>
      </c>
      <c r="B23" s="79"/>
      <c r="C23" s="79"/>
      <c r="D23" s="79" t="s">
        <v>19</v>
      </c>
      <c r="E23" s="79"/>
      <c r="F23" s="79"/>
    </row>
    <row r="24" spans="1:6" ht="12.75">
      <c r="A24" s="40" t="s">
        <v>32</v>
      </c>
      <c r="B24" s="40"/>
      <c r="C24" s="40" t="s">
        <v>22</v>
      </c>
      <c r="D24" s="40" t="s">
        <v>32</v>
      </c>
      <c r="E24" s="40" t="s">
        <v>21</v>
      </c>
      <c r="F24" s="40" t="s">
        <v>22</v>
      </c>
    </row>
    <row r="25" spans="1:6" ht="12.75">
      <c r="A25" s="52" t="s">
        <v>52</v>
      </c>
      <c r="B25" s="35">
        <v>325</v>
      </c>
      <c r="C25" s="48">
        <f>ABS(349-B25)</f>
        <v>24</v>
      </c>
      <c r="D25" s="49" t="s">
        <v>48</v>
      </c>
      <c r="E25" s="49">
        <v>15000</v>
      </c>
      <c r="F25" s="48">
        <f>ABS(14979-E25)</f>
        <v>21</v>
      </c>
    </row>
    <row r="26" spans="1:6" ht="12.75">
      <c r="A26" s="40" t="s">
        <v>36</v>
      </c>
      <c r="B26" s="35">
        <v>256</v>
      </c>
      <c r="C26" s="48">
        <f>ABS(349-B26)</f>
        <v>93</v>
      </c>
      <c r="D26" s="49" t="s">
        <v>50</v>
      </c>
      <c r="E26" s="40">
        <v>15722</v>
      </c>
      <c r="F26" s="48">
        <f>ABS(14979-E26)</f>
        <v>743</v>
      </c>
    </row>
    <row r="27" spans="1:6" ht="12.75">
      <c r="A27" s="49" t="s">
        <v>48</v>
      </c>
      <c r="B27" s="51">
        <v>450</v>
      </c>
      <c r="C27" s="48">
        <f>ABS(349-B27)</f>
        <v>101</v>
      </c>
      <c r="D27" s="48" t="s">
        <v>31</v>
      </c>
      <c r="E27" s="45">
        <v>16000</v>
      </c>
      <c r="F27" s="48">
        <f>ABS(14979-E27)</f>
        <v>1021</v>
      </c>
    </row>
    <row r="28" spans="1:6" ht="12.75">
      <c r="A28" s="48" t="s">
        <v>49</v>
      </c>
      <c r="B28" s="50">
        <v>220</v>
      </c>
      <c r="C28" s="48">
        <f>ABS(349-B28)</f>
        <v>129</v>
      </c>
      <c r="D28" s="49" t="s">
        <v>34</v>
      </c>
      <c r="E28" s="48">
        <v>16750</v>
      </c>
      <c r="F28" s="48">
        <f>ABS(14979-E28)</f>
        <v>1771</v>
      </c>
    </row>
    <row r="29" spans="1:6" ht="12.75">
      <c r="A29" s="49" t="s">
        <v>53</v>
      </c>
      <c r="B29" s="50">
        <v>212</v>
      </c>
      <c r="C29" s="48">
        <f>ABS(349-B29)</f>
        <v>137</v>
      </c>
      <c r="D29" s="48" t="s">
        <v>49</v>
      </c>
      <c r="E29" s="48">
        <v>18500</v>
      </c>
      <c r="F29" s="48">
        <f>ABS(14979-E29)</f>
        <v>3521</v>
      </c>
    </row>
    <row r="30" spans="1:6" ht="12.75">
      <c r="A30" s="49" t="s">
        <v>34</v>
      </c>
      <c r="B30" s="50">
        <v>500</v>
      </c>
      <c r="C30" s="48">
        <f>ABS(349-B30)</f>
        <v>151</v>
      </c>
      <c r="D30" s="40" t="s">
        <v>36</v>
      </c>
      <c r="E30" s="48">
        <v>19100</v>
      </c>
      <c r="F30" s="48">
        <f>ABS(14979-E30)</f>
        <v>4121</v>
      </c>
    </row>
    <row r="31" spans="1:6" ht="12.75">
      <c r="A31" s="48" t="s">
        <v>31</v>
      </c>
      <c r="B31" s="50">
        <v>93</v>
      </c>
      <c r="C31" s="48">
        <f>ABS(349-B31)</f>
        <v>256</v>
      </c>
      <c r="D31" s="49" t="s">
        <v>53</v>
      </c>
      <c r="E31" s="48">
        <v>20000</v>
      </c>
      <c r="F31" s="48">
        <f>ABS(14979-E31)</f>
        <v>5021</v>
      </c>
    </row>
    <row r="32" spans="1:6" ht="12.75">
      <c r="A32" s="45" t="s">
        <v>54</v>
      </c>
      <c r="B32" s="35">
        <v>837</v>
      </c>
      <c r="C32" s="48">
        <f>ABS(349-B32)</f>
        <v>488</v>
      </c>
      <c r="D32" s="40" t="s">
        <v>51</v>
      </c>
      <c r="E32" s="45">
        <v>24572</v>
      </c>
      <c r="F32" s="48">
        <f>ABS(14979-E32)</f>
        <v>9593</v>
      </c>
    </row>
    <row r="33" spans="1:6" ht="12.75">
      <c r="A33" s="40" t="s">
        <v>51</v>
      </c>
      <c r="B33" s="35">
        <v>850</v>
      </c>
      <c r="C33" s="48">
        <f>ABS(349-B33)</f>
        <v>501</v>
      </c>
      <c r="D33" s="45" t="s">
        <v>54</v>
      </c>
      <c r="E33" s="45">
        <v>4006</v>
      </c>
      <c r="F33" s="48">
        <f>ABS(14979-E33)</f>
        <v>10973</v>
      </c>
    </row>
    <row r="34" spans="1:6" ht="12.75">
      <c r="A34" s="49" t="s">
        <v>50</v>
      </c>
      <c r="B34" s="50">
        <v>994</v>
      </c>
      <c r="C34" s="48">
        <f>ABS(349-B34)</f>
        <v>645</v>
      </c>
      <c r="D34" s="52" t="s">
        <v>52</v>
      </c>
      <c r="E34" s="48">
        <v>2500</v>
      </c>
      <c r="F34" s="48">
        <f>ABS(14979-E34)</f>
        <v>12479</v>
      </c>
    </row>
    <row r="35" spans="1:6" ht="12.75">
      <c r="A35" s="45"/>
      <c r="B35" s="35"/>
      <c r="C35" s="45"/>
      <c r="D35" s="52"/>
      <c r="E35" s="45"/>
      <c r="F35" s="45"/>
    </row>
    <row r="36" spans="1:6" ht="12.75">
      <c r="A36" s="86" t="s">
        <v>23</v>
      </c>
      <c r="B36" s="87"/>
      <c r="C36" s="87"/>
      <c r="D36" s="87"/>
      <c r="E36" s="87"/>
      <c r="F36" s="88"/>
    </row>
    <row r="37" spans="1:6" ht="12.75">
      <c r="A37" s="89" t="s">
        <v>25</v>
      </c>
      <c r="B37" s="90"/>
      <c r="C37" s="91"/>
      <c r="D37" s="89" t="s">
        <v>26</v>
      </c>
      <c r="E37" s="90"/>
      <c r="F37" s="91"/>
    </row>
    <row r="38" spans="1:6" ht="12.75">
      <c r="A38" s="92"/>
      <c r="B38" s="93"/>
      <c r="C38" s="94"/>
      <c r="D38" s="92"/>
      <c r="E38" s="93"/>
      <c r="F38" s="94"/>
    </row>
    <row r="39" spans="1:6" ht="12.75">
      <c r="A39" s="80" t="s">
        <v>55</v>
      </c>
      <c r="B39" s="81"/>
      <c r="C39" s="82"/>
      <c r="D39" s="80" t="s">
        <v>56</v>
      </c>
      <c r="E39" s="81"/>
      <c r="F39" s="82"/>
    </row>
    <row r="40" spans="1:6" ht="12.75">
      <c r="A40" s="83"/>
      <c r="B40" s="84"/>
      <c r="C40" s="85"/>
      <c r="D40" s="83"/>
      <c r="E40" s="84"/>
      <c r="F40" s="85"/>
    </row>
  </sheetData>
  <sheetProtection/>
  <mergeCells count="30"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G17:I18"/>
    <mergeCell ref="J17:L18"/>
    <mergeCell ref="G19:I20"/>
    <mergeCell ref="J19:L20"/>
    <mergeCell ref="G1:L1"/>
    <mergeCell ref="G2:I2"/>
    <mergeCell ref="J2:L2"/>
    <mergeCell ref="G3:I3"/>
    <mergeCell ref="J3:L3"/>
    <mergeCell ref="G16:L16"/>
    <mergeCell ref="A1:F1"/>
    <mergeCell ref="A2:C2"/>
    <mergeCell ref="A3:C3"/>
    <mergeCell ref="D2:F2"/>
    <mergeCell ref="A19:C20"/>
    <mergeCell ref="D19:F20"/>
    <mergeCell ref="D3:F3"/>
    <mergeCell ref="A16:F16"/>
    <mergeCell ref="A17:C18"/>
    <mergeCell ref="D17:F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2021-06-21T20:35:27Z</dcterms:modified>
  <cp:category/>
  <cp:version/>
  <cp:contentType/>
  <cp:contentStatus/>
</cp:coreProperties>
</file>