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1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<sst xmlns="http://schemas.openxmlformats.org/spreadsheetml/2006/main" count="147" uniqueCount="60">
  <si>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</si>
  <si>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</si>
  <si>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</si>
  <si>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</si>
  <si>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</si>
  <si>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</si>
  <si>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</si>
  <si>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</si>
  <si>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</si>
  <si>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</si>
  <si>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</si>
  <si>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</si>
  <si>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</si>
  <si>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</si>
  <si>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</si>
  <si>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</si>
  <si>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</si>
  <si>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</si>
  <si>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</si>
  <si>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</si>
  <si>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</si>
  <si>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</si>
  <si>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</si>
  <si>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</si>
  <si>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</si>
  <si>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</si>
  <si>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</si>
  <si>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</si>
  <si>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</si>
  <si>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</si>
  <si>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</si>
  <si>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</si>
  <si>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</si>
  <si>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TEAM SETH</t>
  </si>
  <si>
    <t>The Rutland &amp; Derby - Monday Night Quiz - Quiz League #81</t>
  </si>
  <si>
    <t>RONS REDS</t>
  </si>
  <si>
    <t>3 SECOND MEMEORY</t>
  </si>
  <si>
    <t>DINGBATS</t>
  </si>
  <si>
    <t>AVLC</t>
  </si>
  <si>
    <t>WHERES ASHEY</t>
  </si>
  <si>
    <t>PIPS PUSSYS</t>
  </si>
  <si>
    <t>NAIUGHTY NOO NOO</t>
  </si>
  <si>
    <t>WHERES GEORGE</t>
  </si>
  <si>
    <t>AVLC 2</t>
  </si>
  <si>
    <t>TEAM SETH 11</t>
  </si>
  <si>
    <t>AT THE BAR</t>
  </si>
  <si>
    <t>THE UNKNOWS</t>
  </si>
  <si>
    <t>THE UNKNOWNS</t>
  </si>
  <si>
    <t>UNKNOWNS = 8</t>
  </si>
  <si>
    <t>PICK N MIX 13</t>
  </si>
  <si>
    <t>THE UNKNOWN</t>
  </si>
  <si>
    <t>Logo Drawring</t>
  </si>
  <si>
    <t>NO NAME</t>
  </si>
  <si>
    <t>RATE OUR QUAILS</t>
  </si>
  <si>
    <t>EVES ANGELS</t>
  </si>
  <si>
    <t>HOISERY HOES</t>
  </si>
  <si>
    <t>MC KING</t>
  </si>
  <si>
    <t>PICK N MIX 14</t>
  </si>
  <si>
    <t>RATE OUR QUALI 5</t>
  </si>
  <si>
    <t>DNF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</si>
</sst>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16" fontId="0" fillId="0" borderId="13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5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0" bestFit="1" customWidth="1"/>
  </cols>
  <sheetData>
    <row r="1" spans="1:10" ht="12.75">
      <c r="A1" s="58" t="s">
        <v>34</v>
      </c>
      <c r="B1" s="59"/>
      <c r="C1" s="59"/>
      <c r="D1" s="59"/>
      <c r="E1" s="59"/>
      <c r="F1" s="59"/>
      <c r="G1" s="59"/>
      <c r="H1" s="59"/>
      <c r="I1" s="59"/>
      <c r="J1" s="60"/>
    </row>
    <row r="2" spans="1:10" ht="12.75">
      <c r="A2" s="61" t="s">
        <v>15</v>
      </c>
      <c r="B2" s="62"/>
      <c r="C2" s="62"/>
      <c r="D2" s="62"/>
      <c r="E2" s="62"/>
      <c r="F2" s="62"/>
      <c r="G2" s="62"/>
      <c r="H2" s="27">
        <v>3</v>
      </c>
      <c r="I2" s="63"/>
      <c r="J2" s="64"/>
    </row>
    <row r="3" spans="1:10" ht="12.75" customHeight="1">
      <c r="A3" s="65" t="s">
        <v>0</v>
      </c>
      <c r="B3" s="67" t="s">
        <v>1</v>
      </c>
      <c r="C3" s="65" t="s">
        <v>16</v>
      </c>
      <c r="D3" s="69" t="s">
        <v>20</v>
      </c>
      <c r="E3" s="70"/>
      <c r="F3" s="70"/>
      <c r="G3" s="70"/>
      <c r="H3" s="71"/>
      <c r="I3" s="65" t="s">
        <v>2</v>
      </c>
      <c r="J3" s="9" t="s">
        <v>13</v>
      </c>
    </row>
    <row r="4" spans="1:10" ht="12.75">
      <c r="A4" s="66"/>
      <c r="B4" s="68"/>
      <c r="C4" s="66"/>
      <c r="D4" s="2">
        <v>44417</v>
      </c>
      <c r="E4" s="2">
        <f>D4+7</f>
        <v>44424</v>
      </c>
      <c r="F4" s="32">
        <f>E4+7</f>
        <v>44431</v>
      </c>
      <c r="G4" s="2">
        <f>F4+7</f>
        <v>44438</v>
      </c>
      <c r="H4" s="2"/>
      <c r="I4" s="66"/>
      <c r="J4" s="9" t="s">
        <v>14</v>
      </c>
    </row>
    <row r="5" spans="1:10" s="24" customFormat="1" ht="12.75" customHeight="1">
      <c r="A5" s="25">
        <v>1</v>
      </c>
      <c r="B5" s="38" t="s">
        <v>31</v>
      </c>
      <c r="C5" s="31">
        <f aca="true" t="shared" si="0" ref="C5:C19">COUNTIF(D5:H5,"&lt;&gt;")</f>
        <v>3</v>
      </c>
      <c r="D5" s="31">
        <v>52.5</v>
      </c>
      <c r="E5" s="36">
        <v>60</v>
      </c>
      <c r="F5" s="37">
        <v>55</v>
      </c>
      <c r="G5" s="90"/>
      <c r="H5" s="31"/>
      <c r="I5" s="31">
        <f aca="true" t="shared" si="1" ref="I5:I19">SUM(D5:H5)</f>
        <v>167.5</v>
      </c>
      <c r="J5" s="23">
        <f aca="true" t="shared" si="2" ref="J5:J19">I5/C5</f>
        <v>55.833333333333336</v>
      </c>
    </row>
    <row r="6" spans="1:10" s="24" customFormat="1" ht="12.75">
      <c r="A6" s="25">
        <f aca="true" t="shared" si="3" ref="A6:A19">A5+1</f>
        <v>2</v>
      </c>
      <c r="B6" s="33" t="s">
        <v>33</v>
      </c>
      <c r="C6" s="31">
        <f t="shared" si="0"/>
        <v>3</v>
      </c>
      <c r="D6" s="31">
        <v>53</v>
      </c>
      <c r="E6" s="36">
        <v>59</v>
      </c>
      <c r="F6" s="37">
        <v>60</v>
      </c>
      <c r="G6" s="90"/>
      <c r="H6" s="31"/>
      <c r="I6" s="31">
        <f t="shared" si="1"/>
        <v>172</v>
      </c>
      <c r="J6" s="23">
        <f t="shared" si="2"/>
        <v>57.333333333333336</v>
      </c>
    </row>
    <row r="7" spans="1:10" s="24" customFormat="1" ht="12.75">
      <c r="A7" s="25">
        <f t="shared" si="3"/>
        <v>3</v>
      </c>
      <c r="B7" s="42" t="s">
        <v>39</v>
      </c>
      <c r="C7" s="31">
        <f t="shared" si="0"/>
        <v>3</v>
      </c>
      <c r="D7" s="31">
        <v>52.5</v>
      </c>
      <c r="E7" s="36">
        <v>58.5</v>
      </c>
      <c r="F7" s="37">
        <v>59.5</v>
      </c>
      <c r="G7" s="90"/>
      <c r="H7" s="31"/>
      <c r="I7" s="31">
        <f t="shared" si="1"/>
        <v>170.5</v>
      </c>
      <c r="J7" s="23">
        <f t="shared" si="2"/>
        <v>56.833333333333336</v>
      </c>
    </row>
    <row r="8" spans="1:10" s="24" customFormat="1" ht="12" customHeight="1">
      <c r="A8" s="25">
        <f t="shared" si="3"/>
        <v>4</v>
      </c>
      <c r="B8" s="33" t="s">
        <v>35</v>
      </c>
      <c r="C8" s="31">
        <f t="shared" si="0"/>
        <v>3</v>
      </c>
      <c r="D8" s="31">
        <v>48.5</v>
      </c>
      <c r="E8" s="36">
        <v>56.5</v>
      </c>
      <c r="F8" s="37">
        <v>54</v>
      </c>
      <c r="G8" s="90"/>
      <c r="H8" s="31"/>
      <c r="I8" s="31">
        <f t="shared" si="1"/>
        <v>159</v>
      </c>
      <c r="J8" s="23">
        <f t="shared" si="2"/>
        <v>53</v>
      </c>
    </row>
    <row r="9" spans="1:10" s="24" customFormat="1" ht="12.75">
      <c r="A9" s="25">
        <f t="shared" si="3"/>
        <v>5</v>
      </c>
      <c r="B9" s="38" t="s">
        <v>36</v>
      </c>
      <c r="C9" s="31">
        <f t="shared" si="0"/>
        <v>3</v>
      </c>
      <c r="D9" s="31">
        <v>44.5</v>
      </c>
      <c r="E9" s="36">
        <v>49.5</v>
      </c>
      <c r="F9" s="37">
        <v>49.5</v>
      </c>
      <c r="G9" s="90"/>
      <c r="H9" s="31"/>
      <c r="I9" s="31">
        <f t="shared" si="1"/>
        <v>143.5</v>
      </c>
      <c r="J9" s="23">
        <f t="shared" si="2"/>
        <v>47.833333333333336</v>
      </c>
    </row>
    <row r="10" spans="1:10" s="24" customFormat="1" ht="12.75">
      <c r="A10" s="25">
        <f t="shared" si="3"/>
        <v>6</v>
      </c>
      <c r="B10" s="33" t="s">
        <v>40</v>
      </c>
      <c r="C10" s="31">
        <f t="shared" si="0"/>
        <v>1</v>
      </c>
      <c r="D10" s="31">
        <v>50</v>
      </c>
      <c r="E10" s="36"/>
      <c r="F10" s="37"/>
      <c r="G10" s="90"/>
      <c r="H10" s="31"/>
      <c r="I10" s="31">
        <f t="shared" si="1"/>
        <v>50</v>
      </c>
      <c r="J10" s="23">
        <f t="shared" si="2"/>
        <v>50</v>
      </c>
    </row>
    <row r="11" spans="1:10" s="24" customFormat="1" ht="12.75">
      <c r="A11" s="25">
        <f t="shared" si="3"/>
        <v>7</v>
      </c>
      <c r="B11" s="33" t="s">
        <v>41</v>
      </c>
      <c r="C11" s="31">
        <f t="shared" si="0"/>
        <v>1</v>
      </c>
      <c r="D11" s="31">
        <v>44</v>
      </c>
      <c r="E11" s="36"/>
      <c r="F11" s="37"/>
      <c r="G11" s="90"/>
      <c r="H11" s="31"/>
      <c r="I11" s="31">
        <f t="shared" si="1"/>
        <v>44</v>
      </c>
      <c r="J11" s="23">
        <f t="shared" si="2"/>
        <v>44</v>
      </c>
    </row>
    <row r="12" spans="1:10" s="24" customFormat="1" ht="12.75">
      <c r="A12" s="25">
        <f t="shared" si="3"/>
        <v>8</v>
      </c>
      <c r="B12" s="26" t="s">
        <v>50</v>
      </c>
      <c r="C12" s="31">
        <f t="shared" si="0"/>
        <v>1</v>
      </c>
      <c r="D12" s="31"/>
      <c r="E12" s="36">
        <v>35</v>
      </c>
      <c r="F12" s="37"/>
      <c r="G12" s="90"/>
      <c r="H12" s="31"/>
      <c r="I12" s="31">
        <f t="shared" si="1"/>
        <v>35</v>
      </c>
      <c r="J12" s="23">
        <f t="shared" si="2"/>
        <v>35</v>
      </c>
    </row>
    <row r="13" spans="1:10" s="24" customFormat="1" ht="12.75">
      <c r="A13" s="25">
        <f t="shared" si="3"/>
        <v>9</v>
      </c>
      <c r="B13" s="26" t="s">
        <v>55</v>
      </c>
      <c r="C13" s="31">
        <f t="shared" si="0"/>
        <v>1</v>
      </c>
      <c r="D13" s="31"/>
      <c r="E13" s="36"/>
      <c r="F13" s="37">
        <v>30</v>
      </c>
      <c r="G13" s="90"/>
      <c r="H13" s="31"/>
      <c r="I13" s="31"/>
      <c r="J13" s="23"/>
    </row>
    <row r="14" spans="1:10" s="24" customFormat="1" ht="12.75">
      <c r="A14" s="25">
        <f t="shared" si="3"/>
        <v>10</v>
      </c>
      <c r="B14" s="26" t="s">
        <v>53</v>
      </c>
      <c r="C14" s="31">
        <f t="shared" si="0"/>
        <v>1</v>
      </c>
      <c r="D14" s="31"/>
      <c r="E14" s="36"/>
      <c r="F14" s="37">
        <v>30.5</v>
      </c>
      <c r="G14" s="90"/>
      <c r="H14" s="31"/>
      <c r="I14" s="31"/>
      <c r="J14" s="23"/>
    </row>
    <row r="15" spans="1:10" s="24" customFormat="1" ht="12.75">
      <c r="A15" s="25">
        <f t="shared" si="3"/>
        <v>11</v>
      </c>
      <c r="B15" s="26" t="s">
        <v>54</v>
      </c>
      <c r="C15" s="31">
        <f t="shared" si="0"/>
        <v>1</v>
      </c>
      <c r="D15" s="31"/>
      <c r="E15" s="36"/>
      <c r="F15" s="37">
        <v>46</v>
      </c>
      <c r="G15" s="90"/>
      <c r="H15" s="31"/>
      <c r="I15" s="31"/>
      <c r="J15" s="23"/>
    </row>
    <row r="16" spans="1:10" s="24" customFormat="1" ht="13.5" customHeight="1">
      <c r="A16" s="25">
        <f t="shared" si="3"/>
        <v>12</v>
      </c>
      <c r="B16" s="39" t="s">
        <v>42</v>
      </c>
      <c r="C16" s="31">
        <f t="shared" si="0"/>
        <v>1</v>
      </c>
      <c r="D16" s="31">
        <v>27.5</v>
      </c>
      <c r="E16" s="36"/>
      <c r="F16" s="37"/>
      <c r="G16" s="90"/>
      <c r="H16" s="31"/>
      <c r="I16" s="31">
        <f t="shared" si="1"/>
        <v>27.5</v>
      </c>
      <c r="J16" s="23">
        <f t="shared" si="2"/>
        <v>27.5</v>
      </c>
    </row>
    <row r="17" spans="1:10" s="24" customFormat="1" ht="13.5" customHeight="1">
      <c r="A17" s="25">
        <f t="shared" si="3"/>
        <v>13</v>
      </c>
      <c r="B17" s="39" t="s">
        <v>52</v>
      </c>
      <c r="C17" s="31">
        <f t="shared" si="0"/>
        <v>1</v>
      </c>
      <c r="D17" s="31"/>
      <c r="E17" s="36"/>
      <c r="F17" s="37" t="s">
        <v>59</v>
      </c>
      <c r="G17" s="90"/>
      <c r="H17" s="31"/>
      <c r="I17" s="31"/>
      <c r="J17" s="23"/>
    </row>
    <row r="18" spans="1:10" s="24" customFormat="1" ht="13.5" customHeight="1">
      <c r="A18" s="25">
        <f t="shared" si="3"/>
        <v>14</v>
      </c>
      <c r="B18" s="39" t="s">
        <v>56</v>
      </c>
      <c r="C18" s="31">
        <f t="shared" si="0"/>
        <v>1</v>
      </c>
      <c r="D18" s="31"/>
      <c r="E18" s="36"/>
      <c r="F18" s="37" t="s">
        <v>59</v>
      </c>
      <c r="G18" s="90"/>
      <c r="H18" s="31"/>
      <c r="I18" s="31"/>
      <c r="J18" s="23"/>
    </row>
    <row r="19" spans="1:10" s="24" customFormat="1" ht="13.5" customHeight="1">
      <c r="A19" s="25">
        <f t="shared" si="3"/>
        <v>15</v>
      </c>
      <c r="B19" s="33" t="s">
        <v>38</v>
      </c>
      <c r="C19" s="31">
        <f t="shared" si="0"/>
        <v>2</v>
      </c>
      <c r="D19" s="31">
        <v>27.5</v>
      </c>
      <c r="E19" s="36"/>
      <c r="F19" s="37">
        <v>28</v>
      </c>
      <c r="G19" s="90"/>
      <c r="H19" s="31"/>
      <c r="I19" s="31">
        <f t="shared" si="1"/>
        <v>55.5</v>
      </c>
      <c r="J19" s="23">
        <f t="shared" si="2"/>
        <v>27.75</v>
      </c>
    </row>
    <row r="20" spans="1:10" ht="12.75">
      <c r="A20" s="51" t="s">
        <v>17</v>
      </c>
      <c r="B20" s="52"/>
      <c r="C20" s="52"/>
      <c r="D20" s="52"/>
      <c r="E20" s="52"/>
      <c r="F20" s="53"/>
      <c r="G20" s="52"/>
      <c r="H20" s="52"/>
      <c r="I20" s="52"/>
      <c r="J20" s="54"/>
    </row>
    <row r="21" spans="1:10" ht="12.75">
      <c r="A21" s="55"/>
      <c r="B21" s="56"/>
      <c r="C21" s="56"/>
      <c r="D21" s="56"/>
      <c r="E21" s="56"/>
      <c r="F21" s="56"/>
      <c r="G21" s="56"/>
      <c r="H21" s="56"/>
      <c r="I21" s="56"/>
      <c r="J21" s="57"/>
    </row>
    <row r="22" spans="1:10" ht="12.75">
      <c r="A22" s="50" t="s">
        <v>9</v>
      </c>
      <c r="B22" s="49" t="s">
        <v>11</v>
      </c>
      <c r="C22" s="7" t="s">
        <v>8</v>
      </c>
      <c r="D22" s="9">
        <f>SUM(D5:D19)/D24</f>
        <v>44.44444444444444</v>
      </c>
      <c r="E22" s="9">
        <f>SUM(E5:E19)/E24</f>
        <v>53.083333333333336</v>
      </c>
      <c r="F22" s="9">
        <f>SUM(F5:F19)/F24</f>
        <v>37.5</v>
      </c>
      <c r="G22" s="91"/>
      <c r="H22" s="9"/>
      <c r="I22" s="4"/>
      <c r="J22" s="16"/>
    </row>
    <row r="23" spans="1:10" ht="12.75">
      <c r="A23" s="50"/>
      <c r="B23" s="49"/>
      <c r="C23" s="8" t="s">
        <v>12</v>
      </c>
      <c r="D23" s="9">
        <f>MAX(D5:D19)</f>
        <v>53</v>
      </c>
      <c r="E23" s="9">
        <f>MAX(E5:E19)</f>
        <v>60</v>
      </c>
      <c r="F23" s="9">
        <f>MAX(F5:F19)</f>
        <v>60</v>
      </c>
      <c r="G23" s="91"/>
      <c r="H23" s="9"/>
      <c r="I23" s="14"/>
      <c r="J23" s="15"/>
    </row>
    <row r="24" spans="1:10" ht="12.75">
      <c r="A24" s="50"/>
      <c r="B24" s="49"/>
      <c r="C24" s="11" t="s">
        <v>13</v>
      </c>
      <c r="D24" s="12">
        <f>COUNTIF(D5:D19,"&lt;&gt;")</f>
        <v>9</v>
      </c>
      <c r="E24" s="12">
        <f>COUNTIF(E5:E19,"&lt;&gt;")</f>
        <v>6</v>
      </c>
      <c r="F24" s="12">
        <f>COUNTIF(F5:F19,"&lt;&gt;")</f>
        <v>11</v>
      </c>
      <c r="G24" s="92"/>
      <c r="H24" s="12"/>
      <c r="I24" s="16"/>
      <c r="J24" s="15"/>
    </row>
    <row r="25" spans="1:10" ht="12.75">
      <c r="A25" s="50"/>
      <c r="B25" s="48" t="s">
        <v>10</v>
      </c>
      <c r="C25" s="3" t="s">
        <v>3</v>
      </c>
      <c r="D25" s="6" t="s">
        <v>27</v>
      </c>
      <c r="E25" s="6" t="s">
        <v>27</v>
      </c>
      <c r="F25" s="6" t="s">
        <v>27</v>
      </c>
      <c r="G25" s="93"/>
      <c r="H25" s="6"/>
      <c r="I25" s="17"/>
      <c r="J25" s="15"/>
    </row>
    <row r="26" spans="1:10" ht="12.75">
      <c r="A26" s="50"/>
      <c r="B26" s="48"/>
      <c r="C26" s="3" t="s">
        <v>4</v>
      </c>
      <c r="D26" s="6" t="s">
        <v>29</v>
      </c>
      <c r="E26" s="6" t="s">
        <v>29</v>
      </c>
      <c r="F26" s="6" t="s">
        <v>29</v>
      </c>
      <c r="G26" s="93"/>
      <c r="H26" s="6"/>
      <c r="I26" s="18"/>
      <c r="J26" s="19"/>
    </row>
    <row r="27" spans="1:10" ht="12.75">
      <c r="A27" s="50"/>
      <c r="B27" s="48"/>
      <c r="C27" s="3" t="s">
        <v>5</v>
      </c>
      <c r="D27" s="35" t="s">
        <v>37</v>
      </c>
      <c r="E27" s="35" t="s">
        <v>51</v>
      </c>
      <c r="F27" s="35" t="s">
        <v>51</v>
      </c>
      <c r="G27" s="93"/>
      <c r="H27" s="6"/>
      <c r="I27" s="18"/>
      <c r="J27" s="19"/>
    </row>
    <row r="28" spans="1:10" ht="12.75" customHeight="1">
      <c r="A28" s="50"/>
      <c r="B28" s="48"/>
      <c r="C28" s="3" t="s">
        <v>6</v>
      </c>
      <c r="D28" s="6" t="s">
        <v>30</v>
      </c>
      <c r="E28" s="6" t="s">
        <v>30</v>
      </c>
      <c r="F28" s="6" t="s">
        <v>30</v>
      </c>
      <c r="G28" s="93"/>
      <c r="H28" s="6"/>
      <c r="I28" s="18"/>
      <c r="J28" s="19"/>
    </row>
    <row r="29" spans="1:10" s="5" customFormat="1" ht="12.75" customHeight="1">
      <c r="A29" s="50"/>
      <c r="B29" s="48"/>
      <c r="C29" s="3" t="s">
        <v>7</v>
      </c>
      <c r="D29" s="6" t="s">
        <v>28</v>
      </c>
      <c r="E29" s="6" t="s">
        <v>28</v>
      </c>
      <c r="F29" s="6" t="s">
        <v>28</v>
      </c>
      <c r="G29" s="93"/>
      <c r="H29" s="6"/>
      <c r="I29" s="18"/>
      <c r="J29" s="19"/>
    </row>
    <row r="30" spans="1:10" s="10" customFormat="1" ht="12.75">
      <c r="A30" s="20"/>
      <c r="B30" s="4"/>
      <c r="C30" s="1"/>
      <c r="D30" s="21">
        <v>30</v>
      </c>
      <c r="E30" s="22">
        <v>18</v>
      </c>
      <c r="F30" s="21">
        <v>42</v>
      </c>
      <c r="G30" s="29"/>
      <c r="H30" s="28"/>
      <c r="I30" s="18"/>
      <c r="J30" s="19"/>
    </row>
    <row r="31" spans="1:10" s="13" customFormat="1" ht="12.75">
      <c r="A31" s="4"/>
      <c r="B31" s="4"/>
      <c r="C31" s="1"/>
      <c r="D31" s="1"/>
      <c r="E31" s="1"/>
      <c r="F31" s="1"/>
      <c r="G31" s="1"/>
      <c r="H31" s="1"/>
      <c r="I31"/>
      <c r="J31" s="10"/>
    </row>
    <row r="32" ht="11.25" customHeight="1"/>
    <row r="34" ht="12.75">
      <c r="K34" s="10"/>
    </row>
  </sheetData>
  <sheetProtection/>
  <mergeCells count="12">
    <mergeCell ref="C3:C4"/>
    <mergeCell ref="D3:H3"/>
    <mergeCell ref="B25:B29"/>
    <mergeCell ref="B22:B24"/>
    <mergeCell ref="A22:A29"/>
    <mergeCell ref="A20:J21"/>
    <mergeCell ref="A1:J1"/>
    <mergeCell ref="A2:G2"/>
    <mergeCell ref="I2:J2"/>
    <mergeCell ref="I3:I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34">
      <selection activeCell="D57" sqref="D57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84" t="s">
        <v>24</v>
      </c>
      <c r="B1" s="84"/>
      <c r="C1" s="84"/>
      <c r="D1" s="84"/>
      <c r="E1" s="84"/>
      <c r="F1" s="84"/>
    </row>
    <row r="2" spans="1:6" ht="12.75">
      <c r="A2" s="85">
        <v>44417</v>
      </c>
      <c r="B2" s="86"/>
      <c r="C2" s="86"/>
      <c r="D2" s="85">
        <v>44417</v>
      </c>
      <c r="E2" s="86"/>
      <c r="F2" s="86"/>
    </row>
    <row r="3" spans="1:6" ht="12.75">
      <c r="A3" s="86" t="s">
        <v>18</v>
      </c>
      <c r="B3" s="86"/>
      <c r="C3" s="86"/>
      <c r="D3" s="86" t="s">
        <v>19</v>
      </c>
      <c r="E3" s="86"/>
      <c r="F3" s="86"/>
    </row>
    <row r="4" spans="1:6" ht="12.75">
      <c r="A4" s="3" t="s">
        <v>32</v>
      </c>
      <c r="B4" s="3"/>
      <c r="C4" s="3" t="s">
        <v>22</v>
      </c>
      <c r="D4" s="33" t="s">
        <v>32</v>
      </c>
      <c r="E4" s="33" t="s">
        <v>21</v>
      </c>
      <c r="F4" s="33" t="s">
        <v>22</v>
      </c>
    </row>
    <row r="5" spans="1:6" ht="12.75">
      <c r="A5" s="40" t="s">
        <v>39</v>
      </c>
      <c r="B5" s="41">
        <v>146</v>
      </c>
      <c r="C5" s="34">
        <f aca="true" t="shared" si="0" ref="C5:C13">ABS(150-B5)</f>
        <v>4</v>
      </c>
      <c r="D5" s="40" t="s">
        <v>40</v>
      </c>
      <c r="E5" s="34">
        <v>1.2</v>
      </c>
      <c r="F5" s="34">
        <f aca="true" t="shared" si="1" ref="F5:F13">ABS(1.1-E5)</f>
        <v>0.09999999999999987</v>
      </c>
    </row>
    <row r="6" spans="1:6" ht="12.75">
      <c r="A6" s="38" t="s">
        <v>36</v>
      </c>
      <c r="B6" s="31">
        <v>168</v>
      </c>
      <c r="C6" s="38">
        <f t="shared" si="0"/>
        <v>18</v>
      </c>
      <c r="D6" s="38" t="s">
        <v>36</v>
      </c>
      <c r="E6" s="38">
        <v>1.3</v>
      </c>
      <c r="F6" s="38">
        <f t="shared" si="1"/>
        <v>0.19999999999999996</v>
      </c>
    </row>
    <row r="7" spans="1:6" ht="12.75">
      <c r="A7" s="38" t="s">
        <v>31</v>
      </c>
      <c r="B7" s="31">
        <v>114</v>
      </c>
      <c r="C7" s="38">
        <f t="shared" si="0"/>
        <v>36</v>
      </c>
      <c r="D7" s="33" t="s">
        <v>38</v>
      </c>
      <c r="E7" s="38">
        <v>1.5</v>
      </c>
      <c r="F7" s="38">
        <f t="shared" si="1"/>
        <v>0.3999999999999999</v>
      </c>
    </row>
    <row r="8" spans="1:11" ht="12.75">
      <c r="A8" s="39" t="s">
        <v>42</v>
      </c>
      <c r="B8" s="31">
        <v>188</v>
      </c>
      <c r="C8" s="38">
        <f t="shared" si="0"/>
        <v>38</v>
      </c>
      <c r="D8" s="33" t="s">
        <v>35</v>
      </c>
      <c r="E8" s="38">
        <v>0.5</v>
      </c>
      <c r="F8" s="38">
        <f t="shared" si="1"/>
        <v>0.6000000000000001</v>
      </c>
      <c r="K8" s="30"/>
    </row>
    <row r="9" spans="1:11" ht="12.75">
      <c r="A9" s="33" t="s">
        <v>41</v>
      </c>
      <c r="B9" s="31">
        <v>200</v>
      </c>
      <c r="C9" s="38">
        <f t="shared" si="0"/>
        <v>50</v>
      </c>
      <c r="D9" s="33" t="s">
        <v>33</v>
      </c>
      <c r="E9" s="38">
        <v>1.8</v>
      </c>
      <c r="F9" s="38">
        <f t="shared" si="1"/>
        <v>0.7</v>
      </c>
      <c r="K9" s="30"/>
    </row>
    <row r="10" spans="1:11" ht="13.5" customHeight="1">
      <c r="A10" s="33" t="s">
        <v>35</v>
      </c>
      <c r="B10" s="31">
        <v>97</v>
      </c>
      <c r="C10" s="38">
        <f t="shared" si="0"/>
        <v>53</v>
      </c>
      <c r="D10" s="33" t="s">
        <v>41</v>
      </c>
      <c r="E10" s="38">
        <v>2.4</v>
      </c>
      <c r="F10" s="38">
        <f t="shared" si="1"/>
        <v>1.2999999999999998</v>
      </c>
      <c r="K10" s="30"/>
    </row>
    <row r="11" spans="1:11" ht="12.75" customHeight="1">
      <c r="A11" s="33" t="s">
        <v>40</v>
      </c>
      <c r="B11" s="31">
        <v>210</v>
      </c>
      <c r="C11" s="38">
        <f t="shared" si="0"/>
        <v>60</v>
      </c>
      <c r="D11" s="33" t="s">
        <v>39</v>
      </c>
      <c r="E11" s="38">
        <v>2.6</v>
      </c>
      <c r="F11" s="38">
        <f t="shared" si="1"/>
        <v>1.5</v>
      </c>
      <c r="K11" s="30"/>
    </row>
    <row r="12" spans="1:11" ht="12.75" customHeight="1">
      <c r="A12" s="33" t="s">
        <v>33</v>
      </c>
      <c r="B12" s="31">
        <v>236</v>
      </c>
      <c r="C12" s="38">
        <f t="shared" si="0"/>
        <v>86</v>
      </c>
      <c r="D12" s="38" t="s">
        <v>31</v>
      </c>
      <c r="E12" s="38">
        <v>3.4</v>
      </c>
      <c r="F12" s="38">
        <f t="shared" si="1"/>
        <v>2.3</v>
      </c>
      <c r="K12" s="30"/>
    </row>
    <row r="13" spans="1:11" ht="12.75" customHeight="1">
      <c r="A13" s="33" t="s">
        <v>38</v>
      </c>
      <c r="B13" s="31">
        <v>240</v>
      </c>
      <c r="C13" s="38">
        <f t="shared" si="0"/>
        <v>90</v>
      </c>
      <c r="D13" s="39" t="s">
        <v>42</v>
      </c>
      <c r="E13" s="33">
        <v>12.6</v>
      </c>
      <c r="F13" s="38">
        <f t="shared" si="1"/>
        <v>11.5</v>
      </c>
      <c r="K13" s="30"/>
    </row>
    <row r="14" spans="1:6" ht="12.75" customHeight="1">
      <c r="A14" s="87" t="s">
        <v>23</v>
      </c>
      <c r="B14" s="88"/>
      <c r="C14" s="88"/>
      <c r="D14" s="88"/>
      <c r="E14" s="88"/>
      <c r="F14" s="89"/>
    </row>
    <row r="15" spans="1:6" ht="12.75">
      <c r="A15" s="72" t="s">
        <v>25</v>
      </c>
      <c r="B15" s="73"/>
      <c r="C15" s="74"/>
      <c r="D15" s="72" t="s">
        <v>26</v>
      </c>
      <c r="E15" s="73"/>
      <c r="F15" s="74"/>
    </row>
    <row r="16" spans="1:6" ht="12.75">
      <c r="A16" s="75"/>
      <c r="B16" s="76"/>
      <c r="C16" s="77"/>
      <c r="D16" s="75"/>
      <c r="E16" s="76"/>
      <c r="F16" s="77"/>
    </row>
    <row r="17" spans="1:6" ht="12.75">
      <c r="A17" s="78" t="s">
        <v>44</v>
      </c>
      <c r="B17" s="79"/>
      <c r="C17" s="80"/>
      <c r="D17" s="78" t="s">
        <v>43</v>
      </c>
      <c r="E17" s="79"/>
      <c r="F17" s="80"/>
    </row>
    <row r="18" spans="1:6" ht="39.75" customHeight="1">
      <c r="A18" s="81"/>
      <c r="B18" s="82"/>
      <c r="C18" s="83"/>
      <c r="D18" s="81"/>
      <c r="E18" s="82"/>
      <c r="F18" s="83"/>
    </row>
    <row r="19" spans="1:6" ht="12.75">
      <c r="A19" s="84" t="s">
        <v>24</v>
      </c>
      <c r="B19" s="84"/>
      <c r="C19" s="84"/>
      <c r="D19" s="84"/>
      <c r="E19" s="84"/>
      <c r="F19" s="84"/>
    </row>
    <row r="20" spans="1:6" ht="12.75">
      <c r="A20" s="85">
        <v>44424</v>
      </c>
      <c r="B20" s="86"/>
      <c r="C20" s="86"/>
      <c r="D20" s="85">
        <v>44424</v>
      </c>
      <c r="E20" s="86"/>
      <c r="F20" s="86"/>
    </row>
    <row r="21" spans="1:6" ht="12.75">
      <c r="A21" s="86" t="s">
        <v>18</v>
      </c>
      <c r="B21" s="86"/>
      <c r="C21" s="86"/>
      <c r="D21" s="86" t="s">
        <v>19</v>
      </c>
      <c r="E21" s="86"/>
      <c r="F21" s="86"/>
    </row>
    <row r="22" spans="1:6" ht="12.75">
      <c r="A22" s="3" t="s">
        <v>32</v>
      </c>
      <c r="B22" s="3"/>
      <c r="C22" s="3" t="s">
        <v>22</v>
      </c>
      <c r="D22" s="33" t="s">
        <v>32</v>
      </c>
      <c r="E22" s="33" t="s">
        <v>21</v>
      </c>
      <c r="F22" s="33" t="s">
        <v>22</v>
      </c>
    </row>
    <row r="23" spans="1:6" ht="12.75">
      <c r="A23" s="33" t="s">
        <v>39</v>
      </c>
      <c r="B23" s="44">
        <v>7</v>
      </c>
      <c r="C23" s="38">
        <f aca="true" t="shared" si="2" ref="C23:C29">ABS(7-B23)</f>
        <v>0</v>
      </c>
      <c r="D23" s="40" t="s">
        <v>39</v>
      </c>
      <c r="E23" s="34">
        <v>16322</v>
      </c>
      <c r="F23" s="34">
        <f aca="true" t="shared" si="3" ref="F23:F29">ABS(15291-E23)</f>
        <v>1031</v>
      </c>
    </row>
    <row r="24" spans="1:6" ht="12.75">
      <c r="A24" s="34" t="s">
        <v>36</v>
      </c>
      <c r="B24" s="45">
        <v>7</v>
      </c>
      <c r="C24" s="34">
        <f t="shared" si="2"/>
        <v>0</v>
      </c>
      <c r="D24" s="38" t="s">
        <v>36</v>
      </c>
      <c r="E24" s="38">
        <v>14000</v>
      </c>
      <c r="F24" s="43">
        <f t="shared" si="3"/>
        <v>1291</v>
      </c>
    </row>
    <row r="25" spans="1:6" ht="12.75">
      <c r="A25" s="33" t="s">
        <v>35</v>
      </c>
      <c r="B25" s="31">
        <v>7</v>
      </c>
      <c r="C25" s="43">
        <f t="shared" si="2"/>
        <v>0</v>
      </c>
      <c r="D25" s="38" t="s">
        <v>31</v>
      </c>
      <c r="E25" s="38">
        <v>13187</v>
      </c>
      <c r="F25" s="43">
        <f t="shared" si="3"/>
        <v>2104</v>
      </c>
    </row>
    <row r="26" spans="1:6" ht="12.75">
      <c r="A26" s="33" t="s">
        <v>47</v>
      </c>
      <c r="B26" s="31">
        <v>6</v>
      </c>
      <c r="C26" s="43">
        <f t="shared" si="2"/>
        <v>1</v>
      </c>
      <c r="D26" s="33" t="s">
        <v>46</v>
      </c>
      <c r="E26" s="38">
        <v>20000</v>
      </c>
      <c r="F26" s="43">
        <f t="shared" si="3"/>
        <v>4709</v>
      </c>
    </row>
    <row r="27" spans="1:6" ht="12.75">
      <c r="A27" s="38" t="s">
        <v>31</v>
      </c>
      <c r="B27" s="31">
        <v>9</v>
      </c>
      <c r="C27" s="43">
        <f t="shared" si="2"/>
        <v>2</v>
      </c>
      <c r="D27" s="33" t="s">
        <v>33</v>
      </c>
      <c r="E27" s="38">
        <v>8290</v>
      </c>
      <c r="F27" s="43">
        <f t="shared" si="3"/>
        <v>7001</v>
      </c>
    </row>
    <row r="28" spans="1:6" ht="12.75">
      <c r="A28" s="39" t="s">
        <v>45</v>
      </c>
      <c r="B28" s="31">
        <v>12</v>
      </c>
      <c r="C28" s="43">
        <f t="shared" si="2"/>
        <v>5</v>
      </c>
      <c r="D28" s="33" t="s">
        <v>35</v>
      </c>
      <c r="E28" s="38">
        <v>26500</v>
      </c>
      <c r="F28" s="43">
        <f t="shared" si="3"/>
        <v>11209</v>
      </c>
    </row>
    <row r="29" spans="1:6" ht="12.75">
      <c r="A29" s="33" t="s">
        <v>33</v>
      </c>
      <c r="B29" s="31">
        <v>37</v>
      </c>
      <c r="C29" s="43">
        <f t="shared" si="2"/>
        <v>30</v>
      </c>
      <c r="D29" s="39" t="s">
        <v>45</v>
      </c>
      <c r="E29" s="38">
        <v>0</v>
      </c>
      <c r="F29" s="43">
        <f t="shared" si="3"/>
        <v>15291</v>
      </c>
    </row>
    <row r="30" spans="1:6" ht="12.75">
      <c r="A30" s="33"/>
      <c r="B30" s="31"/>
      <c r="C30" s="34"/>
      <c r="D30" s="38"/>
      <c r="E30" s="38"/>
      <c r="F30" s="38"/>
    </row>
    <row r="31" spans="1:6" ht="12.75">
      <c r="A31" s="33" t="s">
        <v>38</v>
      </c>
      <c r="B31" s="31"/>
      <c r="C31" s="34"/>
      <c r="D31" s="39"/>
      <c r="E31" s="33"/>
      <c r="F31" s="38"/>
    </row>
    <row r="32" spans="1:6" ht="12.75">
      <c r="A32" s="87" t="s">
        <v>23</v>
      </c>
      <c r="B32" s="88"/>
      <c r="C32" s="88"/>
      <c r="D32" s="88"/>
      <c r="E32" s="88"/>
      <c r="F32" s="89"/>
    </row>
    <row r="33" spans="1:6" ht="12.75">
      <c r="A33" s="72" t="s">
        <v>25</v>
      </c>
      <c r="B33" s="73"/>
      <c r="C33" s="74"/>
      <c r="D33" s="72" t="s">
        <v>26</v>
      </c>
      <c r="E33" s="73"/>
      <c r="F33" s="74"/>
    </row>
    <row r="34" spans="1:6" ht="12.75">
      <c r="A34" s="75"/>
      <c r="B34" s="76"/>
      <c r="C34" s="77"/>
      <c r="D34" s="75"/>
      <c r="E34" s="76"/>
      <c r="F34" s="77"/>
    </row>
    <row r="35" spans="1:6" ht="12.75">
      <c r="A35" s="78" t="s">
        <v>49</v>
      </c>
      <c r="B35" s="79"/>
      <c r="C35" s="80"/>
      <c r="D35" s="78" t="s">
        <v>48</v>
      </c>
      <c r="E35" s="79"/>
      <c r="F35" s="80"/>
    </row>
    <row r="36" spans="1:6" ht="12.75">
      <c r="A36" s="81"/>
      <c r="B36" s="82"/>
      <c r="C36" s="83"/>
      <c r="D36" s="81"/>
      <c r="E36" s="82"/>
      <c r="F36" s="83"/>
    </row>
    <row r="37" spans="1:6" ht="12.75">
      <c r="A37" s="84" t="s">
        <v>24</v>
      </c>
      <c r="B37" s="84"/>
      <c r="C37" s="84"/>
      <c r="D37" s="84"/>
      <c r="E37" s="84"/>
      <c r="F37" s="84"/>
    </row>
    <row r="38" spans="1:6" ht="12.75">
      <c r="A38" s="85">
        <v>44400</v>
      </c>
      <c r="B38" s="86"/>
      <c r="C38" s="86"/>
      <c r="D38" s="85">
        <v>44400</v>
      </c>
      <c r="E38" s="86"/>
      <c r="F38" s="86"/>
    </row>
    <row r="39" spans="1:6" ht="12.75">
      <c r="A39" s="86" t="s">
        <v>18</v>
      </c>
      <c r="B39" s="86"/>
      <c r="C39" s="86"/>
      <c r="D39" s="86" t="s">
        <v>19</v>
      </c>
      <c r="E39" s="86"/>
      <c r="F39" s="86"/>
    </row>
    <row r="40" spans="1:6" ht="12.75">
      <c r="A40" s="3" t="s">
        <v>32</v>
      </c>
      <c r="B40" s="3"/>
      <c r="C40" s="3" t="s">
        <v>22</v>
      </c>
      <c r="D40" s="33" t="s">
        <v>32</v>
      </c>
      <c r="E40" s="33" t="s">
        <v>21</v>
      </c>
      <c r="F40" s="33" t="s">
        <v>22</v>
      </c>
    </row>
    <row r="41" spans="1:6" ht="12.75">
      <c r="A41" s="46" t="s">
        <v>31</v>
      </c>
      <c r="B41" s="47">
        <v>2750</v>
      </c>
      <c r="C41" s="46">
        <f aca="true" t="shared" si="4" ref="C41:C51">ABS(2505-B41)</f>
        <v>245</v>
      </c>
      <c r="D41" s="46" t="s">
        <v>36</v>
      </c>
      <c r="E41" s="46">
        <v>210</v>
      </c>
      <c r="F41" s="46">
        <f aca="true" t="shared" si="5" ref="F41:F51">ABS(220-E41)</f>
        <v>10</v>
      </c>
    </row>
    <row r="42" spans="1:6" ht="12.75">
      <c r="A42" s="33" t="s">
        <v>53</v>
      </c>
      <c r="B42" s="31">
        <v>3062</v>
      </c>
      <c r="C42" s="38">
        <f t="shared" si="4"/>
        <v>557</v>
      </c>
      <c r="D42" s="38" t="s">
        <v>31</v>
      </c>
      <c r="E42" s="38">
        <v>187</v>
      </c>
      <c r="F42" s="38">
        <f t="shared" si="5"/>
        <v>33</v>
      </c>
    </row>
    <row r="43" spans="1:6" ht="12.75">
      <c r="A43" s="33" t="s">
        <v>39</v>
      </c>
      <c r="B43" s="44">
        <v>1760</v>
      </c>
      <c r="C43" s="38">
        <f t="shared" si="4"/>
        <v>745</v>
      </c>
      <c r="D43" s="33" t="s">
        <v>54</v>
      </c>
      <c r="E43" s="33">
        <v>182</v>
      </c>
      <c r="F43" s="38">
        <f t="shared" si="5"/>
        <v>38</v>
      </c>
    </row>
    <row r="44" spans="1:6" ht="12.75">
      <c r="A44" s="33" t="s">
        <v>33</v>
      </c>
      <c r="B44" s="31">
        <v>1007</v>
      </c>
      <c r="C44" s="38">
        <f t="shared" si="4"/>
        <v>1498</v>
      </c>
      <c r="D44" s="33" t="s">
        <v>33</v>
      </c>
      <c r="E44" s="38">
        <v>303</v>
      </c>
      <c r="F44" s="38">
        <f t="shared" si="5"/>
        <v>83</v>
      </c>
    </row>
    <row r="45" spans="1:6" ht="12.75">
      <c r="A45" s="38" t="s">
        <v>55</v>
      </c>
      <c r="B45" s="31">
        <v>991</v>
      </c>
      <c r="C45" s="38">
        <f t="shared" si="4"/>
        <v>1514</v>
      </c>
      <c r="D45" s="33" t="s">
        <v>35</v>
      </c>
      <c r="E45" s="38">
        <v>135</v>
      </c>
      <c r="F45" s="38">
        <f t="shared" si="5"/>
        <v>85</v>
      </c>
    </row>
    <row r="46" spans="1:6" ht="12.75">
      <c r="A46" s="33" t="s">
        <v>52</v>
      </c>
      <c r="B46" s="31">
        <v>0</v>
      </c>
      <c r="C46" s="38">
        <f t="shared" si="4"/>
        <v>2505</v>
      </c>
      <c r="D46" s="33" t="s">
        <v>39</v>
      </c>
      <c r="E46" s="38">
        <v>96</v>
      </c>
      <c r="F46" s="38">
        <f t="shared" si="5"/>
        <v>124</v>
      </c>
    </row>
    <row r="47" spans="1:6" ht="12.75">
      <c r="A47" s="33" t="s">
        <v>56</v>
      </c>
      <c r="B47" s="31">
        <v>0</v>
      </c>
      <c r="C47" s="38">
        <f t="shared" si="4"/>
        <v>2505</v>
      </c>
      <c r="D47" s="33" t="s">
        <v>53</v>
      </c>
      <c r="E47" s="38">
        <v>423</v>
      </c>
      <c r="F47" s="38">
        <f t="shared" si="5"/>
        <v>203</v>
      </c>
    </row>
    <row r="48" spans="1:6" ht="12.75">
      <c r="A48" s="39" t="s">
        <v>38</v>
      </c>
      <c r="B48" s="31">
        <v>0</v>
      </c>
      <c r="C48" s="38">
        <f t="shared" si="4"/>
        <v>2505</v>
      </c>
      <c r="D48" s="38" t="s">
        <v>55</v>
      </c>
      <c r="E48" s="38">
        <v>11</v>
      </c>
      <c r="F48" s="38">
        <f t="shared" si="5"/>
        <v>209</v>
      </c>
    </row>
    <row r="49" spans="1:6" ht="12.75">
      <c r="A49" s="38" t="s">
        <v>36</v>
      </c>
      <c r="B49" s="31">
        <v>7280</v>
      </c>
      <c r="C49" s="38">
        <f t="shared" si="4"/>
        <v>4775</v>
      </c>
      <c r="D49" s="33" t="s">
        <v>52</v>
      </c>
      <c r="E49" s="38">
        <v>0</v>
      </c>
      <c r="F49" s="38">
        <f t="shared" si="5"/>
        <v>220</v>
      </c>
    </row>
    <row r="50" spans="1:6" ht="12.75">
      <c r="A50" s="33" t="s">
        <v>35</v>
      </c>
      <c r="B50" s="31">
        <v>11075</v>
      </c>
      <c r="C50" s="38">
        <f t="shared" si="4"/>
        <v>8570</v>
      </c>
      <c r="D50" s="33" t="s">
        <v>56</v>
      </c>
      <c r="E50" s="38">
        <v>0</v>
      </c>
      <c r="F50" s="38">
        <f t="shared" si="5"/>
        <v>220</v>
      </c>
    </row>
    <row r="51" spans="1:6" ht="12.75">
      <c r="A51" s="33" t="s">
        <v>54</v>
      </c>
      <c r="B51" s="31">
        <v>36962</v>
      </c>
      <c r="C51" s="38">
        <f t="shared" si="4"/>
        <v>34457</v>
      </c>
      <c r="D51" s="39" t="s">
        <v>38</v>
      </c>
      <c r="E51" s="38">
        <v>0</v>
      </c>
      <c r="F51" s="38">
        <f t="shared" si="5"/>
        <v>220</v>
      </c>
    </row>
    <row r="52" spans="1:6" ht="12.75">
      <c r="A52" s="87" t="s">
        <v>23</v>
      </c>
      <c r="B52" s="88"/>
      <c r="C52" s="88"/>
      <c r="D52" s="88"/>
      <c r="E52" s="88"/>
      <c r="F52" s="89"/>
    </row>
    <row r="53" spans="1:6" ht="12.75">
      <c r="A53" s="72" t="s">
        <v>25</v>
      </c>
      <c r="B53" s="73"/>
      <c r="C53" s="74"/>
      <c r="D53" s="72" t="s">
        <v>26</v>
      </c>
      <c r="E53" s="73"/>
      <c r="F53" s="74"/>
    </row>
    <row r="54" spans="1:6" ht="12.75">
      <c r="A54" s="75"/>
      <c r="B54" s="76"/>
      <c r="C54" s="77"/>
      <c r="D54" s="75"/>
      <c r="E54" s="76"/>
      <c r="F54" s="77"/>
    </row>
    <row r="55" spans="1:6" ht="12.75">
      <c r="A55" s="78" t="s">
        <v>57</v>
      </c>
      <c r="B55" s="79"/>
      <c r="C55" s="80"/>
      <c r="D55" s="78" t="s">
        <v>58</v>
      </c>
      <c r="E55" s="79"/>
      <c r="F55" s="80"/>
    </row>
    <row r="56" spans="1:6" ht="12.75">
      <c r="A56" s="81"/>
      <c r="B56" s="82"/>
      <c r="C56" s="83"/>
      <c r="D56" s="81"/>
      <c r="E56" s="82"/>
      <c r="F56" s="83"/>
    </row>
  </sheetData>
  <sheetProtection/>
  <mergeCells count="30">
    <mergeCell ref="A1:F1"/>
    <mergeCell ref="A2:C2"/>
    <mergeCell ref="A3:C3"/>
    <mergeCell ref="D2:F2"/>
    <mergeCell ref="A17:C18"/>
    <mergeCell ref="D17:F18"/>
    <mergeCell ref="D3:F3"/>
    <mergeCell ref="A14:F14"/>
    <mergeCell ref="A15:C16"/>
    <mergeCell ref="D15:F16"/>
    <mergeCell ref="A33:C34"/>
    <mergeCell ref="D33:F34"/>
    <mergeCell ref="A35:C36"/>
    <mergeCell ref="D35:F36"/>
    <mergeCell ref="A19:F19"/>
    <mergeCell ref="A20:C20"/>
    <mergeCell ref="D20:F20"/>
    <mergeCell ref="A21:C21"/>
    <mergeCell ref="D21:F21"/>
    <mergeCell ref="A32:F32"/>
    <mergeCell ref="A53:C54"/>
    <mergeCell ref="D53:F54"/>
    <mergeCell ref="A55:C56"/>
    <mergeCell ref="D55:F56"/>
    <mergeCell ref="A37:F37"/>
    <mergeCell ref="A38:C38"/>
    <mergeCell ref="D38:F38"/>
    <mergeCell ref="A39:C39"/>
    <mergeCell ref="D39:F39"/>
    <mergeCell ref="A52:F5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2021-08-23T22:45:43Z</dcterms:modified>
  <cp:category/>
  <cp:version/>
  <cp:contentType/>
  <cp:contentStatus/>
</cp:coreProperties>
</file>