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<sst xmlns="http://schemas.openxmlformats.org/spreadsheetml/2006/main" count="104" uniqueCount="53">
  <si>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</si>
  <si>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</si>
  <si>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</si>
  <si>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</si>
  <si>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</si>
  <si>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</si>
  <si>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</si>
  <si>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</si>
  <si>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</si>
  <si>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</si>
  <si>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</si>
  <si>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</si>
  <si>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</si>
  <si>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</si>
  <si>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</si>
  <si>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</si>
  <si>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</si>
  <si>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</si>
  <si>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</si>
  <si>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</si>
  <si>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</si>
  <si>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</si>
  <si>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</si>
  <si>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</si>
  <si>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</si>
  <si>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</si>
  <si>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</si>
  <si>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</si>
  <si>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</si>
  <si>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</si>
  <si>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</si>
  <si>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</si>
  <si>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</si>
  <si>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</si>
  <si>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RONS REDS</t>
  </si>
  <si>
    <t>3 SECOND MEMEORY</t>
  </si>
  <si>
    <t>DINGBATS</t>
  </si>
  <si>
    <t>WHERES ASHEY</t>
  </si>
  <si>
    <t>RATE OUR QUAILS</t>
  </si>
  <si>
    <t>AVLC</t>
  </si>
  <si>
    <t>2 CHAPS</t>
  </si>
  <si>
    <t>THE PELICANS</t>
  </si>
  <si>
    <t>MICHELS ANGELS</t>
  </si>
  <si>
    <t>RATE OUR QUAILS = 2</t>
  </si>
  <si>
    <t>PICK N MIX = 13</t>
  </si>
  <si>
    <t>The Rutland &amp; Derby - Monday Night Quiz - Quiz League #85</t>
  </si>
  <si>
    <t>JEDS ANGELS</t>
  </si>
  <si>
    <t>TABLE 6</t>
  </si>
  <si>
    <t>OH DEAR</t>
  </si>
  <si>
    <t>STEVE &amp; NEIL</t>
  </si>
  <si>
    <t>MUST DO BETTER</t>
  </si>
  <si>
    <t>STEVE &amp; NEIL 1</t>
  </si>
  <si>
    <t>PICK N MIX 10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</si>
</sst>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.75">
      <c r="A2" s="66" t="s">
        <v>15</v>
      </c>
      <c r="B2" s="67"/>
      <c r="C2" s="67"/>
      <c r="D2" s="67"/>
      <c r="E2" s="67"/>
      <c r="F2" s="67"/>
      <c r="G2" s="67"/>
      <c r="H2" s="26">
        <v>1</v>
      </c>
      <c r="I2" s="68"/>
      <c r="J2" s="69"/>
    </row>
    <row r="3" spans="1:10" ht="12.75" customHeight="1">
      <c r="A3" s="70" t="s">
        <v>0</v>
      </c>
      <c r="B3" s="72" t="s">
        <v>1</v>
      </c>
      <c r="C3" s="70" t="s">
        <v>16</v>
      </c>
      <c r="D3" s="74" t="s">
        <v>20</v>
      </c>
      <c r="E3" s="75"/>
      <c r="F3" s="75"/>
      <c r="G3" s="75"/>
      <c r="H3" s="76"/>
      <c r="I3" s="70" t="s">
        <v>2</v>
      </c>
      <c r="J3" s="9" t="s">
        <v>13</v>
      </c>
    </row>
    <row r="4" spans="1:10" ht="12.75">
      <c r="A4" s="71"/>
      <c r="B4" s="73"/>
      <c r="C4" s="71"/>
      <c r="D4" s="2">
        <v>44473</v>
      </c>
      <c r="E4" s="2">
        <f>D4+7</f>
        <v>44480</v>
      </c>
      <c r="F4" s="31">
        <f>E4+7</f>
        <v>44487</v>
      </c>
      <c r="G4" s="2">
        <f>F4+7</f>
        <v>44494</v>
      </c>
      <c r="H4" s="2">
        <f>G4+7</f>
        <v>44501</v>
      </c>
      <c r="I4" s="71"/>
      <c r="J4" s="9" t="s">
        <v>14</v>
      </c>
    </row>
    <row r="5" spans="1:10" s="24" customFormat="1" ht="12.75" customHeight="1">
      <c r="A5" s="25">
        <v>1</v>
      </c>
      <c r="B5" s="48" t="s">
        <v>31</v>
      </c>
      <c r="C5" s="30">
        <f aca="true" t="shared" si="0" ref="C5:C14">COUNTIF(D5:H5,"&lt;&gt;")</f>
        <v>1</v>
      </c>
      <c r="D5" s="30">
        <v>55.5</v>
      </c>
      <c r="E5" s="34"/>
      <c r="F5" s="52"/>
      <c r="G5" s="37"/>
      <c r="H5" s="30"/>
      <c r="I5" s="30">
        <f aca="true" t="shared" si="1" ref="I5:I10">SUM(D5:H5)</f>
        <v>55.5</v>
      </c>
      <c r="J5" s="23">
        <f aca="true" t="shared" si="2" ref="J5:J10">I5/C5</f>
        <v>55.5</v>
      </c>
    </row>
    <row r="6" spans="1:10" s="24" customFormat="1" ht="12.75">
      <c r="A6" s="25">
        <f aca="true" t="shared" si="3" ref="A6:A14">A5+1</f>
        <v>2</v>
      </c>
      <c r="B6" s="48" t="s">
        <v>35</v>
      </c>
      <c r="C6" s="30">
        <f t="shared" si="0"/>
        <v>1</v>
      </c>
      <c r="D6" s="30">
        <v>38.5</v>
      </c>
      <c r="E6" s="34"/>
      <c r="F6" s="52"/>
      <c r="G6" s="37"/>
      <c r="H6" s="30"/>
      <c r="I6" s="30">
        <f t="shared" si="1"/>
        <v>38.5</v>
      </c>
      <c r="J6" s="23">
        <f t="shared" si="2"/>
        <v>38.5</v>
      </c>
    </row>
    <row r="7" spans="1:10" s="24" customFormat="1" ht="12.75">
      <c r="A7" s="25">
        <f t="shared" si="3"/>
        <v>3</v>
      </c>
      <c r="B7" s="50" t="s">
        <v>34</v>
      </c>
      <c r="C7" s="30">
        <f t="shared" si="0"/>
        <v>1</v>
      </c>
      <c r="D7" s="30">
        <v>44</v>
      </c>
      <c r="E7" s="34"/>
      <c r="F7" s="52"/>
      <c r="G7" s="37"/>
      <c r="H7" s="30"/>
      <c r="I7" s="30">
        <f t="shared" si="1"/>
        <v>44</v>
      </c>
      <c r="J7" s="23">
        <f t="shared" si="2"/>
        <v>44</v>
      </c>
    </row>
    <row r="8" spans="1:10" s="24" customFormat="1" ht="12" customHeight="1">
      <c r="A8" s="25">
        <f t="shared" si="3"/>
        <v>4</v>
      </c>
      <c r="B8" s="50" t="s">
        <v>41</v>
      </c>
      <c r="C8" s="30">
        <f t="shared" si="0"/>
        <v>1</v>
      </c>
      <c r="D8" s="30">
        <v>32.5</v>
      </c>
      <c r="E8" s="34"/>
      <c r="F8" s="52"/>
      <c r="G8" s="37"/>
      <c r="H8" s="30"/>
      <c r="I8" s="30">
        <f t="shared" si="1"/>
        <v>32.5</v>
      </c>
      <c r="J8" s="23">
        <f t="shared" si="2"/>
        <v>32.5</v>
      </c>
    </row>
    <row r="9" spans="1:10" s="24" customFormat="1" ht="12.75">
      <c r="A9" s="25">
        <f t="shared" si="3"/>
        <v>5</v>
      </c>
      <c r="B9" s="32" t="s">
        <v>38</v>
      </c>
      <c r="C9" s="30">
        <f t="shared" si="0"/>
        <v>1</v>
      </c>
      <c r="D9" s="30">
        <v>29.5</v>
      </c>
      <c r="E9" s="34"/>
      <c r="F9" s="52"/>
      <c r="G9" s="37"/>
      <c r="H9" s="30"/>
      <c r="I9" s="30">
        <f t="shared" si="1"/>
        <v>29.5</v>
      </c>
      <c r="J9" s="23">
        <f t="shared" si="2"/>
        <v>29.5</v>
      </c>
    </row>
    <row r="10" spans="1:10" s="24" customFormat="1" ht="12.75">
      <c r="A10" s="25">
        <f t="shared" si="3"/>
        <v>6</v>
      </c>
      <c r="B10" s="32" t="s">
        <v>33</v>
      </c>
      <c r="C10" s="30">
        <f t="shared" si="0"/>
        <v>1</v>
      </c>
      <c r="D10" s="30">
        <v>43</v>
      </c>
      <c r="E10" s="34"/>
      <c r="F10" s="52"/>
      <c r="G10" s="37"/>
      <c r="H10" s="30"/>
      <c r="I10" s="30">
        <f t="shared" si="1"/>
        <v>43</v>
      </c>
      <c r="J10" s="23">
        <f t="shared" si="2"/>
        <v>43</v>
      </c>
    </row>
    <row r="11" spans="1:10" s="24" customFormat="1" ht="12.75">
      <c r="A11" s="25">
        <f t="shared" si="3"/>
        <v>7</v>
      </c>
      <c r="B11" s="32" t="s">
        <v>37</v>
      </c>
      <c r="C11" s="30">
        <f t="shared" si="0"/>
        <v>1</v>
      </c>
      <c r="D11" s="30">
        <v>45</v>
      </c>
      <c r="E11" s="34"/>
      <c r="F11" s="52"/>
      <c r="G11" s="37"/>
      <c r="H11" s="30"/>
      <c r="I11" s="30">
        <f>SUM(D11:H11)</f>
        <v>45</v>
      </c>
      <c r="J11" s="23">
        <f>I11/C11</f>
        <v>45</v>
      </c>
    </row>
    <row r="12" spans="1:10" s="24" customFormat="1" ht="12.75">
      <c r="A12" s="25">
        <f t="shared" si="3"/>
        <v>8</v>
      </c>
      <c r="B12" s="35" t="s">
        <v>42</v>
      </c>
      <c r="C12" s="30">
        <f t="shared" si="0"/>
        <v>1</v>
      </c>
      <c r="D12" s="30">
        <v>18</v>
      </c>
      <c r="E12" s="34"/>
      <c r="F12" s="52"/>
      <c r="G12" s="37"/>
      <c r="H12" s="30"/>
      <c r="I12" s="30">
        <f>SUM(D12:H12)</f>
        <v>18</v>
      </c>
      <c r="J12" s="23">
        <f>I12/C12</f>
        <v>18</v>
      </c>
    </row>
    <row r="13" spans="1:10" s="24" customFormat="1" ht="13.5" customHeight="1">
      <c r="A13" s="25">
        <f t="shared" si="3"/>
        <v>9</v>
      </c>
      <c r="B13" s="36" t="s">
        <v>39</v>
      </c>
      <c r="C13" s="30">
        <f t="shared" si="0"/>
        <v>1</v>
      </c>
      <c r="D13" s="30">
        <v>26.5</v>
      </c>
      <c r="E13" s="34"/>
      <c r="F13" s="52"/>
      <c r="G13" s="37"/>
      <c r="H13" s="30"/>
      <c r="I13" s="30">
        <f>SUM(D13:H13)</f>
        <v>26.5</v>
      </c>
      <c r="J13" s="23">
        <f>I13/C13</f>
        <v>26.5</v>
      </c>
    </row>
    <row r="14" spans="1:10" s="24" customFormat="1" ht="13.5" customHeight="1">
      <c r="A14" s="25">
        <f t="shared" si="3"/>
        <v>10</v>
      </c>
      <c r="B14" s="32" t="s">
        <v>40</v>
      </c>
      <c r="C14" s="30">
        <f t="shared" si="0"/>
        <v>1</v>
      </c>
      <c r="D14" s="30">
        <v>35</v>
      </c>
      <c r="E14" s="34"/>
      <c r="F14" s="52"/>
      <c r="G14" s="37"/>
      <c r="H14" s="30"/>
      <c r="I14" s="30">
        <f>SUM(D14:H14)</f>
        <v>35</v>
      </c>
      <c r="J14" s="23">
        <f>I14/C14</f>
        <v>35</v>
      </c>
    </row>
    <row r="15" spans="1:10" ht="12.75">
      <c r="A15" s="56" t="s">
        <v>17</v>
      </c>
      <c r="B15" s="57"/>
      <c r="C15" s="57"/>
      <c r="D15" s="57"/>
      <c r="E15" s="57"/>
      <c r="F15" s="58"/>
      <c r="G15" s="57"/>
      <c r="H15" s="57"/>
      <c r="I15" s="57"/>
      <c r="J15" s="59"/>
    </row>
    <row r="16" spans="1:10" ht="12.75">
      <c r="A16" s="60"/>
      <c r="B16" s="61"/>
      <c r="C16" s="61"/>
      <c r="D16" s="61"/>
      <c r="E16" s="61"/>
      <c r="F16" s="61"/>
      <c r="G16" s="61"/>
      <c r="H16" s="61"/>
      <c r="I16" s="61"/>
      <c r="J16" s="62"/>
    </row>
    <row r="17" spans="1:10" ht="12.75">
      <c r="A17" s="55" t="s">
        <v>9</v>
      </c>
      <c r="B17" s="54" t="s">
        <v>11</v>
      </c>
      <c r="C17" s="7" t="s">
        <v>8</v>
      </c>
      <c r="D17" s="9">
        <f>SUM(D5:D14)/D19</f>
        <v>36.75</v>
      </c>
      <c r="E17" s="9"/>
      <c r="F17" s="51"/>
      <c r="G17" s="38"/>
      <c r="H17" s="9"/>
      <c r="I17" s="4"/>
      <c r="J17" s="16"/>
    </row>
    <row r="18" spans="1:10" ht="12.75">
      <c r="A18" s="55"/>
      <c r="B18" s="54"/>
      <c r="C18" s="8" t="s">
        <v>12</v>
      </c>
      <c r="D18" s="9">
        <f>MAX(D5:D14)</f>
        <v>55.5</v>
      </c>
      <c r="E18" s="9"/>
      <c r="F18" s="51"/>
      <c r="G18" s="38"/>
      <c r="H18" s="9"/>
      <c r="I18" s="14"/>
      <c r="J18" s="15"/>
    </row>
    <row r="19" spans="1:10" ht="12.75">
      <c r="A19" s="55"/>
      <c r="B19" s="54"/>
      <c r="C19" s="11" t="s">
        <v>13</v>
      </c>
      <c r="D19" s="12">
        <f>COUNTIF(D5:D14,"&lt;&gt;")</f>
        <v>10</v>
      </c>
      <c r="E19" s="12"/>
      <c r="F19" s="51"/>
      <c r="G19" s="39"/>
      <c r="H19" s="12"/>
      <c r="I19" s="16"/>
      <c r="J19" s="15"/>
    </row>
    <row r="20" spans="1:10" ht="12.75">
      <c r="A20" s="55"/>
      <c r="B20" s="53" t="s">
        <v>10</v>
      </c>
      <c r="C20" s="3" t="s">
        <v>3</v>
      </c>
      <c r="D20" s="6" t="s">
        <v>27</v>
      </c>
      <c r="E20" s="6"/>
      <c r="F20" s="51"/>
      <c r="G20" s="40"/>
      <c r="H20" s="6"/>
      <c r="I20" s="17"/>
      <c r="J20" s="15"/>
    </row>
    <row r="21" spans="1:10" ht="12.75">
      <c r="A21" s="55"/>
      <c r="B21" s="53"/>
      <c r="C21" s="3" t="s">
        <v>4</v>
      </c>
      <c r="D21" s="6" t="s">
        <v>29</v>
      </c>
      <c r="E21" s="6"/>
      <c r="F21" s="51"/>
      <c r="G21" s="40"/>
      <c r="H21" s="6"/>
      <c r="I21" s="18"/>
      <c r="J21" s="19"/>
    </row>
    <row r="22" spans="1:10" ht="12.75">
      <c r="A22" s="55"/>
      <c r="B22" s="53"/>
      <c r="C22" s="3" t="s">
        <v>5</v>
      </c>
      <c r="D22" s="33" t="s">
        <v>36</v>
      </c>
      <c r="E22" s="6"/>
      <c r="F22" s="51"/>
      <c r="G22" s="40"/>
      <c r="H22" s="6"/>
      <c r="I22" s="18"/>
      <c r="J22" s="19"/>
    </row>
    <row r="23" spans="1:10" ht="12.75" customHeight="1">
      <c r="A23" s="55"/>
      <c r="B23" s="53"/>
      <c r="C23" s="3" t="s">
        <v>6</v>
      </c>
      <c r="D23" s="6" t="s">
        <v>30</v>
      </c>
      <c r="E23" s="6"/>
      <c r="F23" s="51"/>
      <c r="G23" s="40"/>
      <c r="H23" s="6"/>
      <c r="I23" s="18"/>
      <c r="J23" s="19"/>
    </row>
    <row r="24" spans="1:10" s="5" customFormat="1" ht="12.75" customHeight="1">
      <c r="A24" s="55"/>
      <c r="B24" s="53"/>
      <c r="C24" s="3" t="s">
        <v>7</v>
      </c>
      <c r="D24" s="6" t="s">
        <v>28</v>
      </c>
      <c r="E24" s="6"/>
      <c r="F24" s="51"/>
      <c r="G24" s="40"/>
      <c r="H24" s="6"/>
      <c r="I24" s="18"/>
      <c r="J24" s="19"/>
    </row>
    <row r="25" spans="1:10" s="10" customFormat="1" ht="12.75">
      <c r="A25" s="20"/>
      <c r="B25" s="4"/>
      <c r="C25" s="1"/>
      <c r="D25" s="21">
        <v>32</v>
      </c>
      <c r="E25" s="22"/>
      <c r="F25" s="21"/>
      <c r="G25" s="28"/>
      <c r="H25" s="27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C3:C4"/>
    <mergeCell ref="D3:H3"/>
    <mergeCell ref="B20:B24"/>
    <mergeCell ref="B17:B19"/>
    <mergeCell ref="A17:A24"/>
    <mergeCell ref="A15:J16"/>
    <mergeCell ref="A1:J1"/>
    <mergeCell ref="A2:G2"/>
    <mergeCell ref="I2:J2"/>
    <mergeCell ref="I3:I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7">
      <selection activeCell="A38" sqref="A38:C3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6" t="s">
        <v>24</v>
      </c>
      <c r="B1" s="86"/>
      <c r="C1" s="86"/>
      <c r="D1" s="86"/>
      <c r="E1" s="86"/>
      <c r="F1" s="86"/>
    </row>
    <row r="2" spans="1:6" ht="12.75">
      <c r="A2" s="87">
        <v>44473</v>
      </c>
      <c r="B2" s="88"/>
      <c r="C2" s="88"/>
      <c r="D2" s="87">
        <v>44473</v>
      </c>
      <c r="E2" s="88"/>
      <c r="F2" s="88"/>
    </row>
    <row r="3" spans="1:6" ht="12.75">
      <c r="A3" s="88" t="s">
        <v>18</v>
      </c>
      <c r="B3" s="88"/>
      <c r="C3" s="88"/>
      <c r="D3" s="88" t="s">
        <v>19</v>
      </c>
      <c r="E3" s="88"/>
      <c r="F3" s="88"/>
    </row>
    <row r="4" spans="1:6" ht="12.75">
      <c r="A4" s="3" t="s">
        <v>32</v>
      </c>
      <c r="B4" s="3"/>
      <c r="C4" s="3" t="s">
        <v>22</v>
      </c>
      <c r="D4" s="32" t="s">
        <v>32</v>
      </c>
      <c r="E4" s="32" t="s">
        <v>21</v>
      </c>
      <c r="F4" s="32" t="s">
        <v>22</v>
      </c>
    </row>
    <row r="5" spans="1:6" ht="12.75">
      <c r="A5" s="48" t="s">
        <v>31</v>
      </c>
      <c r="B5" s="49">
        <v>14</v>
      </c>
      <c r="C5" s="48">
        <f aca="true" t="shared" si="0" ref="C5:C14">ABS(14-B5)</f>
        <v>0</v>
      </c>
      <c r="D5" s="42" t="s">
        <v>31</v>
      </c>
      <c r="E5" s="42">
        <v>127</v>
      </c>
      <c r="F5" s="42">
        <f aca="true" t="shared" si="1" ref="F5:F14">ABS(116-E5)</f>
        <v>11</v>
      </c>
    </row>
    <row r="6" spans="1:6" ht="12.75">
      <c r="A6" s="48" t="s">
        <v>35</v>
      </c>
      <c r="B6" s="49">
        <v>14</v>
      </c>
      <c r="C6" s="48">
        <f t="shared" si="0"/>
        <v>0</v>
      </c>
      <c r="D6" s="46" t="s">
        <v>38</v>
      </c>
      <c r="E6" s="45">
        <v>135</v>
      </c>
      <c r="F6" s="45">
        <f t="shared" si="1"/>
        <v>19</v>
      </c>
    </row>
    <row r="7" spans="1:6" ht="12.75">
      <c r="A7" s="43" t="s">
        <v>34</v>
      </c>
      <c r="B7" s="44">
        <v>14</v>
      </c>
      <c r="C7" s="42">
        <f t="shared" si="0"/>
        <v>0</v>
      </c>
      <c r="D7" s="46" t="s">
        <v>41</v>
      </c>
      <c r="E7" s="45">
        <v>150</v>
      </c>
      <c r="F7" s="45">
        <f t="shared" si="1"/>
        <v>34</v>
      </c>
    </row>
    <row r="8" spans="1:11" ht="12.75">
      <c r="A8" s="50" t="s">
        <v>41</v>
      </c>
      <c r="B8" s="49">
        <v>14</v>
      </c>
      <c r="C8" s="48">
        <f t="shared" si="0"/>
        <v>0</v>
      </c>
      <c r="D8" s="46" t="s">
        <v>33</v>
      </c>
      <c r="E8" s="45">
        <v>151</v>
      </c>
      <c r="F8" s="45">
        <f t="shared" si="1"/>
        <v>35</v>
      </c>
      <c r="K8" s="29"/>
    </row>
    <row r="9" spans="1:11" ht="12.75">
      <c r="A9" s="32" t="s">
        <v>38</v>
      </c>
      <c r="B9" s="30">
        <v>12</v>
      </c>
      <c r="C9" s="35">
        <f t="shared" si="0"/>
        <v>2</v>
      </c>
      <c r="D9" s="45" t="s">
        <v>42</v>
      </c>
      <c r="E9" s="45">
        <v>60</v>
      </c>
      <c r="F9" s="45">
        <f t="shared" si="1"/>
        <v>56</v>
      </c>
      <c r="K9" s="29"/>
    </row>
    <row r="10" spans="1:11" ht="12.75">
      <c r="A10" s="32" t="s">
        <v>33</v>
      </c>
      <c r="B10" s="30">
        <v>11</v>
      </c>
      <c r="C10" s="35">
        <f t="shared" si="0"/>
        <v>3</v>
      </c>
      <c r="D10" s="45" t="s">
        <v>35</v>
      </c>
      <c r="E10" s="45">
        <v>180</v>
      </c>
      <c r="F10" s="45">
        <f t="shared" si="1"/>
        <v>64</v>
      </c>
      <c r="K10" s="29"/>
    </row>
    <row r="11" spans="1:11" ht="13.5" customHeight="1">
      <c r="A11" s="32" t="s">
        <v>37</v>
      </c>
      <c r="B11" s="41">
        <v>7</v>
      </c>
      <c r="C11" s="35">
        <f t="shared" si="0"/>
        <v>7</v>
      </c>
      <c r="D11" s="47" t="s">
        <v>39</v>
      </c>
      <c r="E11" s="45">
        <v>190</v>
      </c>
      <c r="F11" s="45">
        <f t="shared" si="1"/>
        <v>74</v>
      </c>
      <c r="K11" s="29"/>
    </row>
    <row r="12" spans="1:11" ht="12.75" customHeight="1">
      <c r="A12" s="35" t="s">
        <v>42</v>
      </c>
      <c r="B12" s="30">
        <v>6</v>
      </c>
      <c r="C12" s="35">
        <f t="shared" si="0"/>
        <v>8</v>
      </c>
      <c r="D12" s="46" t="s">
        <v>37</v>
      </c>
      <c r="E12" s="45">
        <v>226</v>
      </c>
      <c r="F12" s="45">
        <f t="shared" si="1"/>
        <v>110</v>
      </c>
      <c r="K12" s="29"/>
    </row>
    <row r="13" spans="1:11" ht="12.75" customHeight="1">
      <c r="A13" s="36" t="s">
        <v>39</v>
      </c>
      <c r="B13" s="30">
        <v>6</v>
      </c>
      <c r="C13" s="35">
        <f t="shared" si="0"/>
        <v>8</v>
      </c>
      <c r="D13" s="46" t="s">
        <v>40</v>
      </c>
      <c r="E13" s="46">
        <v>0</v>
      </c>
      <c r="F13" s="45">
        <f t="shared" si="1"/>
        <v>116</v>
      </c>
      <c r="K13" s="29"/>
    </row>
    <row r="14" spans="1:11" ht="12.75" customHeight="1">
      <c r="A14" s="32" t="s">
        <v>40</v>
      </c>
      <c r="B14" s="30">
        <v>0</v>
      </c>
      <c r="C14" s="35">
        <f t="shared" si="0"/>
        <v>14</v>
      </c>
      <c r="D14" s="46" t="s">
        <v>34</v>
      </c>
      <c r="E14" s="45">
        <v>270</v>
      </c>
      <c r="F14" s="45">
        <f t="shared" si="1"/>
        <v>154</v>
      </c>
      <c r="K14" s="29"/>
    </row>
    <row r="15" spans="1:6" ht="12.75" customHeight="1">
      <c r="A15" s="77" t="s">
        <v>23</v>
      </c>
      <c r="B15" s="78"/>
      <c r="C15" s="78"/>
      <c r="D15" s="78"/>
      <c r="E15" s="78"/>
      <c r="F15" s="79"/>
    </row>
    <row r="16" spans="1:6" ht="12.75">
      <c r="A16" s="80" t="s">
        <v>25</v>
      </c>
      <c r="B16" s="81"/>
      <c r="C16" s="82"/>
      <c r="D16" s="80" t="s">
        <v>26</v>
      </c>
      <c r="E16" s="81"/>
      <c r="F16" s="82"/>
    </row>
    <row r="17" spans="1:6" ht="12.75">
      <c r="A17" s="83"/>
      <c r="B17" s="84"/>
      <c r="C17" s="85"/>
      <c r="D17" s="83"/>
      <c r="E17" s="84"/>
      <c r="F17" s="85"/>
    </row>
    <row r="18" spans="1:6" ht="12.75">
      <c r="A18" s="89" t="s">
        <v>44</v>
      </c>
      <c r="B18" s="90"/>
      <c r="C18" s="91"/>
      <c r="D18" s="89" t="s">
        <v>43</v>
      </c>
      <c r="E18" s="90"/>
      <c r="F18" s="91"/>
    </row>
    <row r="19" spans="1:6" ht="39.75" customHeight="1">
      <c r="A19" s="92"/>
      <c r="B19" s="93"/>
      <c r="C19" s="94"/>
      <c r="D19" s="92"/>
      <c r="E19" s="93"/>
      <c r="F19" s="94"/>
    </row>
    <row r="20" spans="1:6" ht="12.75">
      <c r="A20" s="86" t="s">
        <v>24</v>
      </c>
      <c r="B20" s="86"/>
      <c r="C20" s="86"/>
      <c r="D20" s="86"/>
      <c r="E20" s="86"/>
      <c r="F20" s="86"/>
    </row>
    <row r="21" spans="1:6" ht="12.75">
      <c r="A21" s="87">
        <v>44473</v>
      </c>
      <c r="B21" s="88"/>
      <c r="C21" s="88"/>
      <c r="D21" s="87">
        <v>44473</v>
      </c>
      <c r="E21" s="88"/>
      <c r="F21" s="88"/>
    </row>
    <row r="22" spans="1:6" ht="12.75">
      <c r="A22" s="88" t="s">
        <v>18</v>
      </c>
      <c r="B22" s="88"/>
      <c r="C22" s="88"/>
      <c r="D22" s="88" t="s">
        <v>19</v>
      </c>
      <c r="E22" s="88"/>
      <c r="F22" s="88"/>
    </row>
    <row r="23" spans="1:6" ht="12.75">
      <c r="A23" s="3" t="s">
        <v>32</v>
      </c>
      <c r="B23" s="3"/>
      <c r="C23" s="3" t="s">
        <v>22</v>
      </c>
      <c r="D23" s="32" t="s">
        <v>32</v>
      </c>
      <c r="E23" s="32" t="s">
        <v>21</v>
      </c>
      <c r="F23" s="32" t="s">
        <v>22</v>
      </c>
    </row>
    <row r="24" spans="1:6" ht="12.75">
      <c r="A24" s="95" t="s">
        <v>46</v>
      </c>
      <c r="B24" s="96">
        <v>207</v>
      </c>
      <c r="C24" s="97">
        <f>ABS(166-B24)</f>
        <v>41</v>
      </c>
      <c r="D24" s="98" t="s">
        <v>49</v>
      </c>
      <c r="E24" s="97">
        <v>138</v>
      </c>
      <c r="F24" s="97">
        <f>ABS(155-E24)</f>
        <v>17</v>
      </c>
    </row>
    <row r="25" spans="1:6" ht="12.75">
      <c r="A25" s="35" t="s">
        <v>48</v>
      </c>
      <c r="B25" s="30">
        <v>123</v>
      </c>
      <c r="C25" s="35">
        <f>ABS(166-B25)</f>
        <v>43</v>
      </c>
      <c r="D25" s="46" t="s">
        <v>37</v>
      </c>
      <c r="E25" s="45">
        <v>110</v>
      </c>
      <c r="F25" s="45">
        <f>ABS(155-E25)</f>
        <v>45</v>
      </c>
    </row>
    <row r="26" spans="1:6" ht="12.75">
      <c r="A26" s="35" t="s">
        <v>31</v>
      </c>
      <c r="B26" s="30">
        <v>222</v>
      </c>
      <c r="C26" s="35">
        <f>ABS(166-B26)</f>
        <v>56</v>
      </c>
      <c r="D26" s="45" t="s">
        <v>35</v>
      </c>
      <c r="E26" s="45">
        <v>210</v>
      </c>
      <c r="F26" s="45">
        <f>ABS(155-E26)</f>
        <v>55</v>
      </c>
    </row>
    <row r="27" spans="1:6" ht="12.75">
      <c r="A27" s="32" t="s">
        <v>50</v>
      </c>
      <c r="B27" s="30">
        <v>57</v>
      </c>
      <c r="C27" s="35">
        <f>ABS(166-B27)</f>
        <v>109</v>
      </c>
      <c r="D27" s="46" t="s">
        <v>34</v>
      </c>
      <c r="E27" s="45">
        <v>90</v>
      </c>
      <c r="F27" s="45">
        <f>ABS(155-E27)</f>
        <v>65</v>
      </c>
    </row>
    <row r="28" spans="1:6" ht="12.75">
      <c r="A28" s="35" t="s">
        <v>35</v>
      </c>
      <c r="B28" s="30">
        <v>42</v>
      </c>
      <c r="C28" s="35">
        <f>ABS(166-B28)</f>
        <v>124</v>
      </c>
      <c r="D28" s="47" t="s">
        <v>46</v>
      </c>
      <c r="E28" s="45">
        <v>58</v>
      </c>
      <c r="F28" s="45">
        <f>ABS(155-E28)</f>
        <v>97</v>
      </c>
    </row>
    <row r="29" spans="1:6" ht="12.75">
      <c r="A29" s="32" t="s">
        <v>37</v>
      </c>
      <c r="B29" s="41">
        <v>42</v>
      </c>
      <c r="C29" s="35">
        <f>ABS(166-B29)</f>
        <v>124</v>
      </c>
      <c r="D29" s="46" t="s">
        <v>33</v>
      </c>
      <c r="E29" s="46">
        <v>273</v>
      </c>
      <c r="F29" s="45">
        <f>ABS(155-E29)</f>
        <v>118</v>
      </c>
    </row>
    <row r="30" spans="1:6" ht="12.75">
      <c r="A30" s="32" t="s">
        <v>49</v>
      </c>
      <c r="B30" s="30">
        <v>31</v>
      </c>
      <c r="C30" s="35">
        <f>ABS(166-B30)</f>
        <v>135</v>
      </c>
      <c r="D30" s="45" t="s">
        <v>31</v>
      </c>
      <c r="E30" s="45">
        <v>35</v>
      </c>
      <c r="F30" s="45">
        <f>ABS(155-E30)</f>
        <v>120</v>
      </c>
    </row>
    <row r="31" spans="1:6" ht="12.75">
      <c r="A31" s="32" t="s">
        <v>47</v>
      </c>
      <c r="B31" s="30">
        <v>30</v>
      </c>
      <c r="C31" s="35">
        <f>ABS(166-B31)</f>
        <v>136</v>
      </c>
      <c r="D31" s="45" t="s">
        <v>48</v>
      </c>
      <c r="E31" s="45">
        <v>30</v>
      </c>
      <c r="F31" s="45">
        <f>ABS(155-E31)</f>
        <v>125</v>
      </c>
    </row>
    <row r="32" spans="1:6" ht="12.75">
      <c r="A32" s="32" t="s">
        <v>33</v>
      </c>
      <c r="B32" s="30">
        <v>24</v>
      </c>
      <c r="C32" s="35">
        <f>ABS(166-B32)</f>
        <v>142</v>
      </c>
      <c r="D32" s="47" t="s">
        <v>42</v>
      </c>
      <c r="E32" s="46">
        <v>30</v>
      </c>
      <c r="F32" s="45">
        <f>ABS(155-E32)</f>
        <v>125</v>
      </c>
    </row>
    <row r="33" spans="1:6" ht="12.75">
      <c r="A33" s="36" t="s">
        <v>42</v>
      </c>
      <c r="B33" s="30">
        <v>0</v>
      </c>
      <c r="C33" s="35">
        <f>ABS(166-B33)</f>
        <v>166</v>
      </c>
      <c r="D33" s="46" t="s">
        <v>50</v>
      </c>
      <c r="E33" s="45">
        <v>28</v>
      </c>
      <c r="F33" s="45">
        <f>ABS(155-E33)</f>
        <v>127</v>
      </c>
    </row>
    <row r="34" spans="1:6" ht="12.75">
      <c r="A34" s="32" t="s">
        <v>34</v>
      </c>
      <c r="B34" s="30">
        <v>438</v>
      </c>
      <c r="C34" s="35">
        <f>ABS(166-B34)</f>
        <v>272</v>
      </c>
      <c r="D34" s="46" t="s">
        <v>47</v>
      </c>
      <c r="E34" s="45">
        <v>24</v>
      </c>
      <c r="F34" s="45">
        <f>ABS(155-E34)</f>
        <v>131</v>
      </c>
    </row>
    <row r="35" spans="1:6" ht="12.75">
      <c r="A35" s="77" t="s">
        <v>23</v>
      </c>
      <c r="B35" s="78"/>
      <c r="C35" s="78"/>
      <c r="D35" s="78"/>
      <c r="E35" s="78"/>
      <c r="F35" s="79"/>
    </row>
    <row r="36" spans="1:6" ht="12.75">
      <c r="A36" s="80" t="s">
        <v>25</v>
      </c>
      <c r="B36" s="81"/>
      <c r="C36" s="82"/>
      <c r="D36" s="80" t="s">
        <v>26</v>
      </c>
      <c r="E36" s="81"/>
      <c r="F36" s="82"/>
    </row>
    <row r="37" spans="1:6" ht="12.75">
      <c r="A37" s="83"/>
      <c r="B37" s="84"/>
      <c r="C37" s="85"/>
      <c r="D37" s="83"/>
      <c r="E37" s="84"/>
      <c r="F37" s="85"/>
    </row>
    <row r="38" spans="1:6" ht="12.75">
      <c r="A38" s="89" t="s">
        <v>52</v>
      </c>
      <c r="B38" s="90"/>
      <c r="C38" s="91"/>
      <c r="D38" s="89" t="s">
        <v>51</v>
      </c>
      <c r="E38" s="90"/>
      <c r="F38" s="91"/>
    </row>
    <row r="39" spans="1:6" ht="12.75">
      <c r="A39" s="92"/>
      <c r="B39" s="93"/>
      <c r="C39" s="94"/>
      <c r="D39" s="92"/>
      <c r="E39" s="93"/>
      <c r="F39" s="94"/>
    </row>
  </sheetData>
  <sheetProtection/>
  <mergeCells count="20">
    <mergeCell ref="A22:C22"/>
    <mergeCell ref="D22:F22"/>
    <mergeCell ref="A35:F35"/>
    <mergeCell ref="A36:C37"/>
    <mergeCell ref="D36:F37"/>
    <mergeCell ref="A38:C39"/>
    <mergeCell ref="D38:F39"/>
    <mergeCell ref="A18:C19"/>
    <mergeCell ref="D18:F19"/>
    <mergeCell ref="D3:F3"/>
    <mergeCell ref="A20:F20"/>
    <mergeCell ref="A21:C21"/>
    <mergeCell ref="D21:F21"/>
    <mergeCell ref="A15:F15"/>
    <mergeCell ref="A16:C17"/>
    <mergeCell ref="D16:F17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2021-10-11T20:24:07Z</dcterms:modified>
  <cp:category/>
  <cp:version/>
  <cp:contentType/>
  <cp:contentStatus/>
</cp:coreProperties>
</file>