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<sst xmlns="http://schemas.openxmlformats.org/spreadsheetml/2006/main" count="206" uniqueCount="71">
  <si>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</si>
  <si>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</si>
  <si>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</si>
  <si>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</si>
  <si>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</si>
  <si>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</si>
  <si>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</si>
  <si>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</si>
  <si>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</si>
  <si>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</si>
  <si>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</si>
  <si>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</si>
  <si>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</si>
  <si>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</si>
  <si>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</si>
  <si>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</si>
  <si>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</si>
  <si>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</si>
  <si>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</si>
  <si>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</si>
  <si>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</si>
  <si>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</si>
  <si>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</si>
  <si>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</si>
  <si>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</si>
  <si>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</si>
  <si>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</si>
  <si>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</si>
  <si>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</si>
  <si>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</si>
  <si>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</si>
  <si>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</si>
  <si>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</si>
  <si>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TEAM SETH</t>
  </si>
  <si>
    <t>RONS REDS</t>
  </si>
  <si>
    <t>3 SECOND MEMEORY</t>
  </si>
  <si>
    <t>DINGBATS</t>
  </si>
  <si>
    <t>WHERES ASHEY</t>
  </si>
  <si>
    <t>RATE OUR QUAILS</t>
  </si>
  <si>
    <t>AVLC</t>
  </si>
  <si>
    <t>2 CHAPS</t>
  </si>
  <si>
    <t>THE PELICANS</t>
  </si>
  <si>
    <t>MICHELS ANGELS</t>
  </si>
  <si>
    <t>RATE OUR QUAILS = 2</t>
  </si>
  <si>
    <t>PICK N MIX = 13</t>
  </si>
  <si>
    <t>The Rutland &amp; Derby - Monday Night Quiz - Quiz League #85</t>
  </si>
  <si>
    <t>JEDS ANGELS</t>
  </si>
  <si>
    <t>TABLE 6</t>
  </si>
  <si>
    <t>OH DEAR</t>
  </si>
  <si>
    <t>STEVE &amp; NEIL</t>
  </si>
  <si>
    <t>MUST DO BETTER</t>
  </si>
  <si>
    <t>STEVE &amp; NEIL 1</t>
  </si>
  <si>
    <t>PICK N MIX 10</t>
  </si>
  <si>
    <t>CELEBRITY MII'S</t>
  </si>
  <si>
    <t>INSULATE BRITAIN</t>
  </si>
  <si>
    <t>COATLAND</t>
  </si>
  <si>
    <t>RATE OUR QQUAILS</t>
  </si>
  <si>
    <t>WHAT THE FUCK IS POUTINE</t>
  </si>
  <si>
    <t>RISKY QUIZNESS</t>
  </si>
  <si>
    <t>QUIZLAMIC STATE</t>
  </si>
  <si>
    <t>GILMORE GIRLS</t>
  </si>
  <si>
    <t>COATLAND = 1</t>
  </si>
  <si>
    <t>PICK N MIX 12</t>
  </si>
  <si>
    <t>GILMORES GIRLS</t>
  </si>
  <si>
    <t>FAMOUS FACES</t>
  </si>
  <si>
    <t>LEAHS LEGEDS</t>
  </si>
  <si>
    <t>MURDER DUCKS</t>
  </si>
  <si>
    <r>
      <rPr>
        <b/>
        <sz val="10"/>
        <color indexed="10"/>
        <rFont val="Arial"/>
        <family val="2"/>
      </rPr>
      <t>AVLC</t>
    </r>
    <r>
      <rPr>
        <b/>
        <sz val="10"/>
        <rFont val="Arial"/>
        <family val="2"/>
      </rPr>
      <t xml:space="preserve"> &amp; MURDER DUCKS = 4</t>
    </r>
  </si>
  <si>
    <r>
      <rPr>
        <b/>
        <sz val="10"/>
        <color indexed="10"/>
        <rFont val="Arial"/>
        <family val="2"/>
      </rPr>
      <t xml:space="preserve">WHERES ASHLET </t>
    </r>
    <r>
      <rPr>
        <b/>
        <sz val="10"/>
        <rFont val="Arial"/>
        <family val="2"/>
      </rPr>
      <t>= 10</t>
    </r>
  </si>
  <si>
    <t>LEAHS LEGENDS</t>
  </si>
  <si>
    <t>DILTOIDS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</si>
</sst>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color theme="0" tint="-0.3499799966812134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3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72" fontId="0" fillId="35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6" borderId="16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0" bestFit="1" customWidth="1"/>
  </cols>
  <sheetData>
    <row r="1" spans="1:10" ht="12.75">
      <c r="A1" s="59" t="s">
        <v>45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62" t="s">
        <v>15</v>
      </c>
      <c r="B2" s="63"/>
      <c r="C2" s="63"/>
      <c r="D2" s="63"/>
      <c r="E2" s="63"/>
      <c r="F2" s="63"/>
      <c r="G2" s="63"/>
      <c r="H2" s="26">
        <v>4</v>
      </c>
      <c r="I2" s="64"/>
      <c r="J2" s="65"/>
    </row>
    <row r="3" spans="1:10" ht="12.75" customHeight="1">
      <c r="A3" s="66" t="s">
        <v>0</v>
      </c>
      <c r="B3" s="68" t="s">
        <v>1</v>
      </c>
      <c r="C3" s="66" t="s">
        <v>16</v>
      </c>
      <c r="D3" s="70" t="s">
        <v>20</v>
      </c>
      <c r="E3" s="71"/>
      <c r="F3" s="71"/>
      <c r="G3" s="71"/>
      <c r="H3" s="72"/>
      <c r="I3" s="66" t="s">
        <v>2</v>
      </c>
      <c r="J3" s="9" t="s">
        <v>13</v>
      </c>
    </row>
    <row r="4" spans="1:10" ht="12.75">
      <c r="A4" s="67"/>
      <c r="B4" s="69"/>
      <c r="C4" s="67"/>
      <c r="D4" s="2">
        <v>44473</v>
      </c>
      <c r="E4" s="2">
        <f>D4+7</f>
        <v>44480</v>
      </c>
      <c r="F4" s="31">
        <f>E4+7</f>
        <v>44487</v>
      </c>
      <c r="G4" s="2">
        <f>F4+7</f>
        <v>44494</v>
      </c>
      <c r="H4" s="2">
        <f>G4+7</f>
        <v>44501</v>
      </c>
      <c r="I4" s="67"/>
      <c r="J4" s="9" t="s">
        <v>14</v>
      </c>
    </row>
    <row r="5" spans="1:10" s="24" customFormat="1" ht="12.75" customHeight="1">
      <c r="A5" s="25">
        <v>1</v>
      </c>
      <c r="B5" s="35" t="s">
        <v>31</v>
      </c>
      <c r="C5" s="30">
        <f aca="true" t="shared" si="0" ref="C5:C27">COUNTIF(D5:H5,"&lt;&gt;")</f>
        <v>4</v>
      </c>
      <c r="D5" s="30">
        <v>55.5</v>
      </c>
      <c r="E5" s="34">
        <v>51</v>
      </c>
      <c r="F5" s="47"/>
      <c r="G5" s="54">
        <v>58</v>
      </c>
      <c r="H5" s="30">
        <v>53</v>
      </c>
      <c r="I5" s="30">
        <f aca="true" t="shared" si="1" ref="I5:I27">SUM(D5:H5)</f>
        <v>217.5</v>
      </c>
      <c r="J5" s="23">
        <f aca="true" t="shared" si="2" ref="J5:J10">I5/C5</f>
        <v>54.375</v>
      </c>
    </row>
    <row r="6" spans="1:10" s="24" customFormat="1" ht="12.75">
      <c r="A6" s="25">
        <v>1</v>
      </c>
      <c r="B6" s="32" t="s">
        <v>37</v>
      </c>
      <c r="C6" s="30">
        <f t="shared" si="0"/>
        <v>4</v>
      </c>
      <c r="D6" s="30">
        <v>45</v>
      </c>
      <c r="E6" s="34">
        <v>43.5</v>
      </c>
      <c r="F6" s="47"/>
      <c r="G6" s="54">
        <v>50</v>
      </c>
      <c r="H6" s="30">
        <v>58</v>
      </c>
      <c r="I6" s="30">
        <f t="shared" si="1"/>
        <v>196.5</v>
      </c>
      <c r="J6" s="23">
        <f t="shared" si="2"/>
        <v>49.125</v>
      </c>
    </row>
    <row r="7" spans="1:10" s="24" customFormat="1" ht="12.75">
      <c r="A7" s="25">
        <v>1</v>
      </c>
      <c r="B7" s="32" t="s">
        <v>33</v>
      </c>
      <c r="C7" s="30">
        <f t="shared" si="0"/>
        <v>4</v>
      </c>
      <c r="D7" s="30">
        <v>43</v>
      </c>
      <c r="E7" s="34">
        <v>50</v>
      </c>
      <c r="F7" s="47"/>
      <c r="G7" s="54">
        <v>43</v>
      </c>
      <c r="H7" s="30">
        <v>51</v>
      </c>
      <c r="I7" s="30">
        <f t="shared" si="1"/>
        <v>187</v>
      </c>
      <c r="J7" s="23">
        <f t="shared" si="2"/>
        <v>46.75</v>
      </c>
    </row>
    <row r="8" spans="1:10" s="24" customFormat="1" ht="12" customHeight="1">
      <c r="A8" s="25">
        <v>1</v>
      </c>
      <c r="B8" s="32" t="s">
        <v>34</v>
      </c>
      <c r="C8" s="30">
        <f t="shared" si="0"/>
        <v>4</v>
      </c>
      <c r="D8" s="30">
        <v>44</v>
      </c>
      <c r="E8" s="34">
        <v>44.5</v>
      </c>
      <c r="F8" s="47"/>
      <c r="G8" s="54">
        <v>46</v>
      </c>
      <c r="H8" s="30">
        <v>50.5</v>
      </c>
      <c r="I8" s="30">
        <f t="shared" si="1"/>
        <v>185</v>
      </c>
      <c r="J8" s="23">
        <f t="shared" si="2"/>
        <v>46.25</v>
      </c>
    </row>
    <row r="9" spans="1:10" s="24" customFormat="1" ht="12.75">
      <c r="A9" s="25">
        <v>1</v>
      </c>
      <c r="B9" s="35" t="s">
        <v>35</v>
      </c>
      <c r="C9" s="30">
        <f t="shared" si="0"/>
        <v>4</v>
      </c>
      <c r="D9" s="30">
        <v>38.5</v>
      </c>
      <c r="E9" s="34">
        <v>38.5</v>
      </c>
      <c r="F9" s="47"/>
      <c r="G9" s="54">
        <v>49</v>
      </c>
      <c r="H9" s="30">
        <v>47</v>
      </c>
      <c r="I9" s="30">
        <f t="shared" si="1"/>
        <v>173</v>
      </c>
      <c r="J9" s="23">
        <f t="shared" si="2"/>
        <v>43.25</v>
      </c>
    </row>
    <row r="10" spans="1:10" s="24" customFormat="1" ht="12.75">
      <c r="A10" s="25">
        <v>1</v>
      </c>
      <c r="B10" s="35" t="s">
        <v>42</v>
      </c>
      <c r="C10" s="30">
        <f t="shared" si="0"/>
        <v>4</v>
      </c>
      <c r="D10" s="30">
        <v>18</v>
      </c>
      <c r="E10" s="34">
        <v>28.5</v>
      </c>
      <c r="F10" s="47"/>
      <c r="G10" s="54">
        <v>16</v>
      </c>
      <c r="H10" s="30">
        <v>13.5</v>
      </c>
      <c r="I10" s="30">
        <f t="shared" si="1"/>
        <v>76</v>
      </c>
      <c r="J10" s="23">
        <f t="shared" si="2"/>
        <v>19</v>
      </c>
    </row>
    <row r="11" spans="1:10" s="24" customFormat="1" ht="12.75">
      <c r="A11" s="25">
        <v>1</v>
      </c>
      <c r="B11" s="32" t="s">
        <v>38</v>
      </c>
      <c r="C11" s="30">
        <f t="shared" si="0"/>
        <v>2</v>
      </c>
      <c r="D11" s="30">
        <v>29.5</v>
      </c>
      <c r="E11" s="34"/>
      <c r="F11" s="47"/>
      <c r="G11" s="54">
        <v>31</v>
      </c>
      <c r="H11" s="30"/>
      <c r="I11" s="30">
        <f t="shared" si="1"/>
        <v>60.5</v>
      </c>
      <c r="J11" s="23">
        <f>I11/C11</f>
        <v>30.25</v>
      </c>
    </row>
    <row r="12" spans="1:10" s="24" customFormat="1" ht="12.75">
      <c r="A12" s="25">
        <v>1</v>
      </c>
      <c r="B12" s="35" t="s">
        <v>57</v>
      </c>
      <c r="C12" s="30">
        <f t="shared" si="0"/>
        <v>1</v>
      </c>
      <c r="D12" s="30"/>
      <c r="E12" s="34"/>
      <c r="F12" s="47"/>
      <c r="G12" s="54">
        <v>44</v>
      </c>
      <c r="H12" s="30"/>
      <c r="I12" s="30">
        <f t="shared" si="1"/>
        <v>44</v>
      </c>
      <c r="J12" s="23">
        <f aca="true" t="shared" si="3" ref="J12:J18">I12/C12</f>
        <v>44</v>
      </c>
    </row>
    <row r="13" spans="1:10" s="24" customFormat="1" ht="12.75">
      <c r="A13" s="25">
        <v>1</v>
      </c>
      <c r="B13" s="36" t="s">
        <v>39</v>
      </c>
      <c r="C13" s="30">
        <f t="shared" si="0"/>
        <v>3</v>
      </c>
      <c r="D13" s="30">
        <v>26.5</v>
      </c>
      <c r="E13" s="34"/>
      <c r="F13" s="47"/>
      <c r="G13" s="54">
        <v>14</v>
      </c>
      <c r="H13" s="30">
        <v>28</v>
      </c>
      <c r="I13" s="30">
        <f t="shared" si="1"/>
        <v>68.5</v>
      </c>
      <c r="J13" s="23">
        <f t="shared" si="3"/>
        <v>22.833333333333332</v>
      </c>
    </row>
    <row r="14" spans="1:10" s="24" customFormat="1" ht="12.75">
      <c r="A14" s="25">
        <v>1</v>
      </c>
      <c r="B14" s="35" t="s">
        <v>54</v>
      </c>
      <c r="C14" s="30">
        <f t="shared" si="0"/>
        <v>1</v>
      </c>
      <c r="D14" s="30"/>
      <c r="E14" s="34"/>
      <c r="F14" s="47"/>
      <c r="G14" s="54">
        <v>39.5</v>
      </c>
      <c r="H14" s="30"/>
      <c r="I14" s="30">
        <f t="shared" si="1"/>
        <v>39.5</v>
      </c>
      <c r="J14" s="23">
        <f t="shared" si="3"/>
        <v>39.5</v>
      </c>
    </row>
    <row r="15" spans="1:10" s="24" customFormat="1" ht="12.75">
      <c r="A15" s="25">
        <v>1</v>
      </c>
      <c r="B15" s="35" t="s">
        <v>59</v>
      </c>
      <c r="C15" s="30">
        <f t="shared" si="0"/>
        <v>1</v>
      </c>
      <c r="D15" s="30"/>
      <c r="E15" s="34"/>
      <c r="F15" s="47"/>
      <c r="G15" s="54">
        <v>38.5</v>
      </c>
      <c r="H15" s="30"/>
      <c r="I15" s="30">
        <f t="shared" si="1"/>
        <v>38.5</v>
      </c>
      <c r="J15" s="23">
        <f t="shared" si="3"/>
        <v>38.5</v>
      </c>
    </row>
    <row r="16" spans="1:10" s="24" customFormat="1" ht="12.75">
      <c r="A16" s="25">
        <v>1</v>
      </c>
      <c r="B16" s="35" t="s">
        <v>69</v>
      </c>
      <c r="C16" s="30">
        <f t="shared" si="0"/>
        <v>1</v>
      </c>
      <c r="D16" s="30"/>
      <c r="E16" s="34"/>
      <c r="F16" s="47"/>
      <c r="G16" s="54"/>
      <c r="H16" s="30">
        <v>44.5</v>
      </c>
      <c r="I16" s="30">
        <f>SUM(D16:H16)</f>
        <v>44.5</v>
      </c>
      <c r="J16" s="23">
        <f>I16/C16</f>
        <v>44.5</v>
      </c>
    </row>
    <row r="17" spans="1:10" s="24" customFormat="1" ht="12.75">
      <c r="A17" s="25">
        <v>1</v>
      </c>
      <c r="B17" s="35" t="s">
        <v>66</v>
      </c>
      <c r="C17" s="30">
        <f t="shared" si="0"/>
        <v>1</v>
      </c>
      <c r="D17" s="30"/>
      <c r="E17" s="34"/>
      <c r="F17" s="47"/>
      <c r="G17" s="54"/>
      <c r="H17" s="30">
        <v>44</v>
      </c>
      <c r="I17" s="30">
        <f>SUM(D17:H17)</f>
        <v>44</v>
      </c>
      <c r="J17" s="23">
        <f>I17/C17</f>
        <v>44</v>
      </c>
    </row>
    <row r="18" spans="1:10" s="24" customFormat="1" ht="12.75">
      <c r="A18" s="25">
        <v>1</v>
      </c>
      <c r="B18" s="36" t="s">
        <v>47</v>
      </c>
      <c r="C18" s="30">
        <f t="shared" si="0"/>
        <v>1</v>
      </c>
      <c r="D18" s="30"/>
      <c r="E18" s="34">
        <v>36</v>
      </c>
      <c r="F18" s="47"/>
      <c r="G18" s="54"/>
      <c r="H18" s="30"/>
      <c r="I18" s="30">
        <f>SUM(D18:H18)</f>
        <v>36</v>
      </c>
      <c r="J18" s="23">
        <f>I18/C18</f>
        <v>36</v>
      </c>
    </row>
    <row r="19" spans="1:10" s="24" customFormat="1" ht="12.75">
      <c r="A19" s="25">
        <v>1</v>
      </c>
      <c r="B19" s="32" t="s">
        <v>40</v>
      </c>
      <c r="C19" s="30">
        <f t="shared" si="0"/>
        <v>1</v>
      </c>
      <c r="D19" s="30">
        <v>35</v>
      </c>
      <c r="E19" s="34"/>
      <c r="F19" s="47"/>
      <c r="G19" s="54"/>
      <c r="H19" s="30"/>
      <c r="I19" s="30">
        <f>SUM(D19:H19)</f>
        <v>35</v>
      </c>
      <c r="J19" s="23">
        <f>I19/C19</f>
        <v>35</v>
      </c>
    </row>
    <row r="20" spans="1:10" s="24" customFormat="1" ht="12.75">
      <c r="A20" s="25">
        <v>1</v>
      </c>
      <c r="B20" s="32" t="s">
        <v>41</v>
      </c>
      <c r="C20" s="30">
        <f t="shared" si="0"/>
        <v>1</v>
      </c>
      <c r="D20" s="30">
        <v>32.5</v>
      </c>
      <c r="E20" s="34"/>
      <c r="F20" s="47"/>
      <c r="G20" s="54"/>
      <c r="H20" s="30"/>
      <c r="I20" s="30">
        <f t="shared" si="1"/>
        <v>32.5</v>
      </c>
      <c r="J20" s="23">
        <f aca="true" t="shared" si="4" ref="J19:J27">I20/C20</f>
        <v>32.5</v>
      </c>
    </row>
    <row r="21" spans="1:10" s="24" customFormat="1" ht="12.75">
      <c r="A21" s="25">
        <v>1</v>
      </c>
      <c r="B21" s="35" t="s">
        <v>50</v>
      </c>
      <c r="C21" s="30">
        <f t="shared" si="0"/>
        <v>1</v>
      </c>
      <c r="D21" s="30"/>
      <c r="E21" s="34">
        <v>30</v>
      </c>
      <c r="F21" s="47"/>
      <c r="G21" s="54"/>
      <c r="H21" s="30"/>
      <c r="I21" s="30">
        <f t="shared" si="1"/>
        <v>30</v>
      </c>
      <c r="J21" s="23">
        <f t="shared" si="4"/>
        <v>30</v>
      </c>
    </row>
    <row r="22" spans="1:10" s="24" customFormat="1" ht="12.75">
      <c r="A22" s="25">
        <v>1</v>
      </c>
      <c r="B22" s="35" t="s">
        <v>46</v>
      </c>
      <c r="C22" s="30">
        <f t="shared" si="0"/>
        <v>1</v>
      </c>
      <c r="D22" s="30"/>
      <c r="E22" s="34">
        <v>27.5</v>
      </c>
      <c r="F22" s="47"/>
      <c r="G22" s="54"/>
      <c r="H22" s="30"/>
      <c r="I22" s="30">
        <f t="shared" si="1"/>
        <v>27.5</v>
      </c>
      <c r="J22" s="23">
        <f t="shared" si="4"/>
        <v>27.5</v>
      </c>
    </row>
    <row r="23" spans="1:10" s="24" customFormat="1" ht="12.75">
      <c r="A23" s="25">
        <v>1</v>
      </c>
      <c r="B23" s="35" t="s">
        <v>55</v>
      </c>
      <c r="C23" s="30">
        <f t="shared" si="0"/>
        <v>2</v>
      </c>
      <c r="D23" s="30"/>
      <c r="E23" s="34"/>
      <c r="F23" s="47"/>
      <c r="G23" s="54">
        <v>24</v>
      </c>
      <c r="H23" s="30">
        <v>25.5</v>
      </c>
      <c r="I23" s="30">
        <f t="shared" si="1"/>
        <v>49.5</v>
      </c>
      <c r="J23" s="23">
        <f t="shared" si="4"/>
        <v>24.75</v>
      </c>
    </row>
    <row r="24" spans="1:10" s="24" customFormat="1" ht="12.75">
      <c r="A24" s="25">
        <v>1</v>
      </c>
      <c r="B24" s="35" t="s">
        <v>48</v>
      </c>
      <c r="C24" s="30">
        <f t="shared" si="0"/>
        <v>1</v>
      </c>
      <c r="D24" s="30"/>
      <c r="E24" s="34">
        <v>22</v>
      </c>
      <c r="F24" s="47"/>
      <c r="G24" s="54"/>
      <c r="H24" s="30"/>
      <c r="I24" s="30">
        <f t="shared" si="1"/>
        <v>22</v>
      </c>
      <c r="J24" s="23">
        <f t="shared" si="4"/>
        <v>22</v>
      </c>
    </row>
    <row r="25" spans="1:10" s="24" customFormat="1" ht="13.5" customHeight="1">
      <c r="A25" s="25">
        <v>1</v>
      </c>
      <c r="B25" s="35" t="s">
        <v>58</v>
      </c>
      <c r="C25" s="30">
        <f t="shared" si="0"/>
        <v>1</v>
      </c>
      <c r="D25" s="30"/>
      <c r="E25" s="34"/>
      <c r="F25" s="47"/>
      <c r="G25" s="54">
        <v>20</v>
      </c>
      <c r="H25" s="30"/>
      <c r="I25" s="30">
        <f t="shared" si="1"/>
        <v>20</v>
      </c>
      <c r="J25" s="23">
        <f t="shared" si="4"/>
        <v>20</v>
      </c>
    </row>
    <row r="26" spans="1:10" s="24" customFormat="1" ht="13.5" customHeight="1">
      <c r="A26" s="25">
        <v>1</v>
      </c>
      <c r="B26" s="35" t="s">
        <v>49</v>
      </c>
      <c r="C26" s="30">
        <f t="shared" si="0"/>
        <v>1</v>
      </c>
      <c r="D26" s="30"/>
      <c r="E26" s="34">
        <v>19.5</v>
      </c>
      <c r="F26" s="47"/>
      <c r="G26" s="54"/>
      <c r="H26" s="30"/>
      <c r="I26" s="30">
        <f t="shared" si="1"/>
        <v>19.5</v>
      </c>
      <c r="J26" s="23">
        <f t="shared" si="4"/>
        <v>19.5</v>
      </c>
    </row>
    <row r="27" spans="1:10" s="24" customFormat="1" ht="13.5" customHeight="1">
      <c r="A27" s="25">
        <v>1</v>
      </c>
      <c r="B27" s="35" t="s">
        <v>63</v>
      </c>
      <c r="C27" s="30">
        <f t="shared" si="0"/>
        <v>1</v>
      </c>
      <c r="D27" s="30"/>
      <c r="E27" s="34"/>
      <c r="F27" s="47"/>
      <c r="G27" s="54">
        <v>10.5</v>
      </c>
      <c r="H27" s="30"/>
      <c r="I27" s="30">
        <f t="shared" si="1"/>
        <v>10.5</v>
      </c>
      <c r="J27" s="23">
        <f t="shared" si="4"/>
        <v>10.5</v>
      </c>
    </row>
    <row r="28" spans="1:10" ht="12.75">
      <c r="A28" s="76" t="s">
        <v>17</v>
      </c>
      <c r="B28" s="77"/>
      <c r="C28" s="77"/>
      <c r="D28" s="77"/>
      <c r="E28" s="77"/>
      <c r="F28" s="78"/>
      <c r="G28" s="77"/>
      <c r="H28" s="77"/>
      <c r="I28" s="77"/>
      <c r="J28" s="79"/>
    </row>
    <row r="29" spans="1:10" ht="12.75">
      <c r="A29" s="80"/>
      <c r="B29" s="81"/>
      <c r="C29" s="81"/>
      <c r="D29" s="81"/>
      <c r="E29" s="81"/>
      <c r="F29" s="81"/>
      <c r="G29" s="81"/>
      <c r="H29" s="81"/>
      <c r="I29" s="81"/>
      <c r="J29" s="82"/>
    </row>
    <row r="30" spans="1:10" ht="12.75">
      <c r="A30" s="75" t="s">
        <v>9</v>
      </c>
      <c r="B30" s="74" t="s">
        <v>11</v>
      </c>
      <c r="C30" s="7" t="s">
        <v>8</v>
      </c>
      <c r="D30" s="9">
        <f>SUM(D5:D27)/D32</f>
        <v>36.75</v>
      </c>
      <c r="E30" s="9">
        <f>SUM(E5:E27)/E32</f>
        <v>35.54545454545455</v>
      </c>
      <c r="F30" s="55"/>
      <c r="G30" s="9">
        <f>SUM(G5:G27)/G32</f>
        <v>34.535714285714285</v>
      </c>
      <c r="H30" s="9">
        <f>SUM(H5:H27)/H32</f>
        <v>41.5</v>
      </c>
      <c r="I30" s="4"/>
      <c r="J30" s="16"/>
    </row>
    <row r="31" spans="1:10" ht="12.75">
      <c r="A31" s="75"/>
      <c r="B31" s="74"/>
      <c r="C31" s="8" t="s">
        <v>12</v>
      </c>
      <c r="D31" s="9">
        <f>MAX(D5:D27)</f>
        <v>55.5</v>
      </c>
      <c r="E31" s="9">
        <f>MAX(E5:E27)</f>
        <v>51</v>
      </c>
      <c r="F31" s="55"/>
      <c r="G31" s="9">
        <f>MAX(G5:G27)</f>
        <v>58</v>
      </c>
      <c r="H31" s="9">
        <f>MAX(H5:H27)</f>
        <v>58</v>
      </c>
      <c r="I31" s="14"/>
      <c r="J31" s="15"/>
    </row>
    <row r="32" spans="1:10" ht="12.75">
      <c r="A32" s="75"/>
      <c r="B32" s="74"/>
      <c r="C32" s="11" t="s">
        <v>13</v>
      </c>
      <c r="D32" s="12">
        <f>COUNTIF(D5:D27,"&lt;&gt;")</f>
        <v>10</v>
      </c>
      <c r="E32" s="12">
        <f>COUNTIF(E5:E27,"&lt;&gt;")</f>
        <v>11</v>
      </c>
      <c r="F32" s="56"/>
      <c r="G32" s="12">
        <f>COUNTIF(G5:G27,"&lt;&gt;")</f>
        <v>14</v>
      </c>
      <c r="H32" s="12">
        <f>COUNTIF(H5:H27,"&lt;&gt;")</f>
        <v>10</v>
      </c>
      <c r="I32" s="16"/>
      <c r="J32" s="15"/>
    </row>
    <row r="33" spans="1:10" ht="12.75">
      <c r="A33" s="75"/>
      <c r="B33" s="73" t="s">
        <v>10</v>
      </c>
      <c r="C33" s="3" t="s">
        <v>3</v>
      </c>
      <c r="D33" s="6" t="s">
        <v>27</v>
      </c>
      <c r="E33" s="6" t="s">
        <v>27</v>
      </c>
      <c r="F33" s="57"/>
      <c r="G33" s="6" t="s">
        <v>27</v>
      </c>
      <c r="H33" s="6" t="s">
        <v>27</v>
      </c>
      <c r="I33" s="17"/>
      <c r="J33" s="15"/>
    </row>
    <row r="34" spans="1:10" ht="12.75">
      <c r="A34" s="75"/>
      <c r="B34" s="73"/>
      <c r="C34" s="3" t="s">
        <v>4</v>
      </c>
      <c r="D34" s="6" t="s">
        <v>29</v>
      </c>
      <c r="E34" s="6" t="s">
        <v>29</v>
      </c>
      <c r="F34" s="57"/>
      <c r="G34" s="6" t="s">
        <v>29</v>
      </c>
      <c r="H34" s="6" t="s">
        <v>29</v>
      </c>
      <c r="I34" s="18"/>
      <c r="J34" s="19"/>
    </row>
    <row r="35" spans="1:10" ht="12.75">
      <c r="A35" s="75"/>
      <c r="B35" s="73"/>
      <c r="C35" s="3" t="s">
        <v>5</v>
      </c>
      <c r="D35" s="33" t="s">
        <v>36</v>
      </c>
      <c r="E35" s="33" t="s">
        <v>53</v>
      </c>
      <c r="F35" s="58"/>
      <c r="G35" s="33" t="s">
        <v>64</v>
      </c>
      <c r="H35" s="33" t="s">
        <v>70</v>
      </c>
      <c r="I35" s="18"/>
      <c r="J35" s="19"/>
    </row>
    <row r="36" spans="1:10" ht="12.75" customHeight="1">
      <c r="A36" s="75"/>
      <c r="B36" s="73"/>
      <c r="C36" s="3" t="s">
        <v>6</v>
      </c>
      <c r="D36" s="6" t="s">
        <v>30</v>
      </c>
      <c r="E36" s="6" t="s">
        <v>30</v>
      </c>
      <c r="F36" s="57"/>
      <c r="G36" s="6" t="s">
        <v>30</v>
      </c>
      <c r="H36" s="6" t="s">
        <v>30</v>
      </c>
      <c r="I36" s="18"/>
      <c r="J36" s="19"/>
    </row>
    <row r="37" spans="1:10" s="5" customFormat="1" ht="12.75" customHeight="1">
      <c r="A37" s="75"/>
      <c r="B37" s="73"/>
      <c r="C37" s="3" t="s">
        <v>7</v>
      </c>
      <c r="D37" s="6" t="s">
        <v>28</v>
      </c>
      <c r="E37" s="6" t="s">
        <v>28</v>
      </c>
      <c r="F37" s="57"/>
      <c r="G37" s="6" t="s">
        <v>28</v>
      </c>
      <c r="H37" s="6" t="s">
        <v>28</v>
      </c>
      <c r="I37" s="18"/>
      <c r="J37" s="19"/>
    </row>
    <row r="38" spans="1:10" s="10" customFormat="1" ht="12.75">
      <c r="A38" s="20"/>
      <c r="B38" s="4"/>
      <c r="C38" s="1"/>
      <c r="D38" s="21">
        <v>32</v>
      </c>
      <c r="E38" s="22">
        <v>35</v>
      </c>
      <c r="F38" s="21"/>
      <c r="G38" s="28">
        <v>51</v>
      </c>
      <c r="H38" s="27">
        <v>32</v>
      </c>
      <c r="I38" s="18"/>
      <c r="J38" s="19"/>
    </row>
    <row r="39" spans="1:10" s="13" customFormat="1" ht="12.75">
      <c r="A39" s="4"/>
      <c r="B39" s="4"/>
      <c r="C39" s="1"/>
      <c r="D39" s="1"/>
      <c r="E39" s="1"/>
      <c r="F39" s="1"/>
      <c r="G39" s="1"/>
      <c r="H39" s="1"/>
      <c r="I39"/>
      <c r="J39" s="10"/>
    </row>
    <row r="40" ht="11.25" customHeight="1"/>
    <row r="42" ht="12.75">
      <c r="K42" s="10"/>
    </row>
  </sheetData>
  <sheetProtection/>
  <mergeCells count="12">
    <mergeCell ref="B33:B37"/>
    <mergeCell ref="B30:B32"/>
    <mergeCell ref="A30:A37"/>
    <mergeCell ref="A28:J29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60">
      <selection activeCell="D65" sqref="D65:F65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99" t="s">
        <v>24</v>
      </c>
      <c r="B1" s="99"/>
      <c r="C1" s="99"/>
      <c r="D1" s="99"/>
      <c r="E1" s="99"/>
      <c r="F1" s="99"/>
    </row>
    <row r="2" spans="1:6" ht="12.75">
      <c r="A2" s="100">
        <v>44473</v>
      </c>
      <c r="B2" s="83"/>
      <c r="C2" s="83"/>
      <c r="D2" s="100">
        <v>44473</v>
      </c>
      <c r="E2" s="83"/>
      <c r="F2" s="83"/>
    </row>
    <row r="3" spans="1:6" ht="12.75">
      <c r="A3" s="83" t="s">
        <v>18</v>
      </c>
      <c r="B3" s="83"/>
      <c r="C3" s="83"/>
      <c r="D3" s="83" t="s">
        <v>19</v>
      </c>
      <c r="E3" s="83"/>
      <c r="F3" s="83"/>
    </row>
    <row r="4" spans="1:6" ht="12.75">
      <c r="A4" s="3" t="s">
        <v>32</v>
      </c>
      <c r="B4" s="3"/>
      <c r="C4" s="3" t="s">
        <v>22</v>
      </c>
      <c r="D4" s="32" t="s">
        <v>32</v>
      </c>
      <c r="E4" s="32" t="s">
        <v>21</v>
      </c>
      <c r="F4" s="32" t="s">
        <v>22</v>
      </c>
    </row>
    <row r="5" spans="1:6" ht="12.75">
      <c r="A5" s="44" t="s">
        <v>31</v>
      </c>
      <c r="B5" s="45">
        <v>14</v>
      </c>
      <c r="C5" s="44">
        <f aca="true" t="shared" si="0" ref="C5:C14">ABS(14-B5)</f>
        <v>0</v>
      </c>
      <c r="D5" s="38" t="s">
        <v>31</v>
      </c>
      <c r="E5" s="38">
        <v>127</v>
      </c>
      <c r="F5" s="38">
        <f aca="true" t="shared" si="1" ref="F5:F14">ABS(116-E5)</f>
        <v>11</v>
      </c>
    </row>
    <row r="6" spans="1:6" ht="12.75">
      <c r="A6" s="44" t="s">
        <v>35</v>
      </c>
      <c r="B6" s="45">
        <v>14</v>
      </c>
      <c r="C6" s="44">
        <f t="shared" si="0"/>
        <v>0</v>
      </c>
      <c r="D6" s="42" t="s">
        <v>38</v>
      </c>
      <c r="E6" s="41">
        <v>135</v>
      </c>
      <c r="F6" s="41">
        <f t="shared" si="1"/>
        <v>19</v>
      </c>
    </row>
    <row r="7" spans="1:6" ht="12.75">
      <c r="A7" s="39" t="s">
        <v>34</v>
      </c>
      <c r="B7" s="40">
        <v>14</v>
      </c>
      <c r="C7" s="38">
        <f t="shared" si="0"/>
        <v>0</v>
      </c>
      <c r="D7" s="42" t="s">
        <v>41</v>
      </c>
      <c r="E7" s="41">
        <v>150</v>
      </c>
      <c r="F7" s="41">
        <f t="shared" si="1"/>
        <v>34</v>
      </c>
    </row>
    <row r="8" spans="1:11" ht="12.75">
      <c r="A8" s="46" t="s">
        <v>41</v>
      </c>
      <c r="B8" s="45">
        <v>14</v>
      </c>
      <c r="C8" s="44">
        <f t="shared" si="0"/>
        <v>0</v>
      </c>
      <c r="D8" s="42" t="s">
        <v>33</v>
      </c>
      <c r="E8" s="41">
        <v>151</v>
      </c>
      <c r="F8" s="41">
        <f t="shared" si="1"/>
        <v>35</v>
      </c>
      <c r="K8" s="29"/>
    </row>
    <row r="9" spans="1:11" ht="12.75">
      <c r="A9" s="32" t="s">
        <v>38</v>
      </c>
      <c r="B9" s="30">
        <v>12</v>
      </c>
      <c r="C9" s="35">
        <f t="shared" si="0"/>
        <v>2</v>
      </c>
      <c r="D9" s="41" t="s">
        <v>42</v>
      </c>
      <c r="E9" s="41">
        <v>60</v>
      </c>
      <c r="F9" s="41">
        <f t="shared" si="1"/>
        <v>56</v>
      </c>
      <c r="K9" s="29"/>
    </row>
    <row r="10" spans="1:11" ht="12.75">
      <c r="A10" s="32" t="s">
        <v>33</v>
      </c>
      <c r="B10" s="30">
        <v>11</v>
      </c>
      <c r="C10" s="35">
        <f t="shared" si="0"/>
        <v>3</v>
      </c>
      <c r="D10" s="41" t="s">
        <v>35</v>
      </c>
      <c r="E10" s="41">
        <v>180</v>
      </c>
      <c r="F10" s="41">
        <f t="shared" si="1"/>
        <v>64</v>
      </c>
      <c r="K10" s="29"/>
    </row>
    <row r="11" spans="1:11" ht="13.5" customHeight="1">
      <c r="A11" s="32" t="s">
        <v>37</v>
      </c>
      <c r="B11" s="37">
        <v>7</v>
      </c>
      <c r="C11" s="35">
        <f t="shared" si="0"/>
        <v>7</v>
      </c>
      <c r="D11" s="43" t="s">
        <v>39</v>
      </c>
      <c r="E11" s="41">
        <v>190</v>
      </c>
      <c r="F11" s="41">
        <f t="shared" si="1"/>
        <v>74</v>
      </c>
      <c r="K11" s="29"/>
    </row>
    <row r="12" spans="1:11" ht="12.75" customHeight="1">
      <c r="A12" s="35" t="s">
        <v>42</v>
      </c>
      <c r="B12" s="30">
        <v>6</v>
      </c>
      <c r="C12" s="35">
        <f t="shared" si="0"/>
        <v>8</v>
      </c>
      <c r="D12" s="42" t="s">
        <v>37</v>
      </c>
      <c r="E12" s="41">
        <v>226</v>
      </c>
      <c r="F12" s="41">
        <f t="shared" si="1"/>
        <v>110</v>
      </c>
      <c r="K12" s="29"/>
    </row>
    <row r="13" spans="1:11" ht="12.75" customHeight="1">
      <c r="A13" s="36" t="s">
        <v>39</v>
      </c>
      <c r="B13" s="30">
        <v>6</v>
      </c>
      <c r="C13" s="35">
        <f t="shared" si="0"/>
        <v>8</v>
      </c>
      <c r="D13" s="42" t="s">
        <v>40</v>
      </c>
      <c r="E13" s="42">
        <v>0</v>
      </c>
      <c r="F13" s="41">
        <f t="shared" si="1"/>
        <v>116</v>
      </c>
      <c r="K13" s="29"/>
    </row>
    <row r="14" spans="1:11" ht="12.75" customHeight="1">
      <c r="A14" s="32" t="s">
        <v>40</v>
      </c>
      <c r="B14" s="30">
        <v>0</v>
      </c>
      <c r="C14" s="35">
        <f t="shared" si="0"/>
        <v>14</v>
      </c>
      <c r="D14" s="42" t="s">
        <v>34</v>
      </c>
      <c r="E14" s="41">
        <v>270</v>
      </c>
      <c r="F14" s="41">
        <f t="shared" si="1"/>
        <v>154</v>
      </c>
      <c r="K14" s="29"/>
    </row>
    <row r="15" spans="1:6" ht="12.75" customHeight="1">
      <c r="A15" s="84" t="s">
        <v>23</v>
      </c>
      <c r="B15" s="85"/>
      <c r="C15" s="85"/>
      <c r="D15" s="85"/>
      <c r="E15" s="85"/>
      <c r="F15" s="86"/>
    </row>
    <row r="16" spans="1:6" ht="12.75">
      <c r="A16" s="87" t="s">
        <v>25</v>
      </c>
      <c r="B16" s="88"/>
      <c r="C16" s="89"/>
      <c r="D16" s="87" t="s">
        <v>26</v>
      </c>
      <c r="E16" s="88"/>
      <c r="F16" s="89"/>
    </row>
    <row r="17" spans="1:6" ht="12.75">
      <c r="A17" s="90"/>
      <c r="B17" s="91"/>
      <c r="C17" s="92"/>
      <c r="D17" s="90"/>
      <c r="E17" s="91"/>
      <c r="F17" s="92"/>
    </row>
    <row r="18" spans="1:6" ht="12.75">
      <c r="A18" s="93" t="s">
        <v>44</v>
      </c>
      <c r="B18" s="94"/>
      <c r="C18" s="95"/>
      <c r="D18" s="93" t="s">
        <v>43</v>
      </c>
      <c r="E18" s="94"/>
      <c r="F18" s="95"/>
    </row>
    <row r="19" spans="1:6" ht="39.75" customHeight="1">
      <c r="A19" s="96"/>
      <c r="B19" s="97"/>
      <c r="C19" s="98"/>
      <c r="D19" s="96"/>
      <c r="E19" s="97"/>
      <c r="F19" s="98"/>
    </row>
    <row r="20" spans="1:6" ht="12.75">
      <c r="A20" s="99" t="s">
        <v>24</v>
      </c>
      <c r="B20" s="99"/>
      <c r="C20" s="99"/>
      <c r="D20" s="99"/>
      <c r="E20" s="99"/>
      <c r="F20" s="99"/>
    </row>
    <row r="21" spans="1:6" ht="12.75">
      <c r="A21" s="100">
        <v>44480</v>
      </c>
      <c r="B21" s="83"/>
      <c r="C21" s="83"/>
      <c r="D21" s="100">
        <v>44480</v>
      </c>
      <c r="E21" s="83"/>
      <c r="F21" s="83"/>
    </row>
    <row r="22" spans="1:6" ht="12.75">
      <c r="A22" s="83" t="s">
        <v>18</v>
      </c>
      <c r="B22" s="83"/>
      <c r="C22" s="83"/>
      <c r="D22" s="83" t="s">
        <v>19</v>
      </c>
      <c r="E22" s="83"/>
      <c r="F22" s="83"/>
    </row>
    <row r="23" spans="1:6" ht="12.75">
      <c r="A23" s="3" t="s">
        <v>32</v>
      </c>
      <c r="B23" s="3"/>
      <c r="C23" s="3" t="s">
        <v>22</v>
      </c>
      <c r="D23" s="32" t="s">
        <v>32</v>
      </c>
      <c r="E23" s="32" t="s">
        <v>21</v>
      </c>
      <c r="F23" s="32" t="s">
        <v>22</v>
      </c>
    </row>
    <row r="24" spans="1:6" ht="12.75">
      <c r="A24" s="48" t="s">
        <v>46</v>
      </c>
      <c r="B24" s="49">
        <v>207</v>
      </c>
      <c r="C24" s="50">
        <f aca="true" t="shared" si="2" ref="C24:C34">ABS(166-B24)</f>
        <v>41</v>
      </c>
      <c r="D24" s="51" t="s">
        <v>49</v>
      </c>
      <c r="E24" s="50">
        <v>138</v>
      </c>
      <c r="F24" s="50">
        <f aca="true" t="shared" si="3" ref="F24:F34">ABS(155-E24)</f>
        <v>17</v>
      </c>
    </row>
    <row r="25" spans="1:6" ht="12.75">
      <c r="A25" s="35" t="s">
        <v>48</v>
      </c>
      <c r="B25" s="30">
        <v>123</v>
      </c>
      <c r="C25" s="35">
        <f t="shared" si="2"/>
        <v>43</v>
      </c>
      <c r="D25" s="42" t="s">
        <v>37</v>
      </c>
      <c r="E25" s="41">
        <v>110</v>
      </c>
      <c r="F25" s="41">
        <f t="shared" si="3"/>
        <v>45</v>
      </c>
    </row>
    <row r="26" spans="1:6" ht="12.75">
      <c r="A26" s="35" t="s">
        <v>31</v>
      </c>
      <c r="B26" s="30">
        <v>222</v>
      </c>
      <c r="C26" s="35">
        <f t="shared" si="2"/>
        <v>56</v>
      </c>
      <c r="D26" s="41" t="s">
        <v>35</v>
      </c>
      <c r="E26" s="41">
        <v>210</v>
      </c>
      <c r="F26" s="41">
        <f t="shared" si="3"/>
        <v>55</v>
      </c>
    </row>
    <row r="27" spans="1:6" ht="12.75">
      <c r="A27" s="32" t="s">
        <v>50</v>
      </c>
      <c r="B27" s="30">
        <v>57</v>
      </c>
      <c r="C27" s="35">
        <f t="shared" si="2"/>
        <v>109</v>
      </c>
      <c r="D27" s="42" t="s">
        <v>34</v>
      </c>
      <c r="E27" s="41">
        <v>90</v>
      </c>
      <c r="F27" s="41">
        <f t="shared" si="3"/>
        <v>65</v>
      </c>
    </row>
    <row r="28" spans="1:6" ht="12.75">
      <c r="A28" s="35" t="s">
        <v>35</v>
      </c>
      <c r="B28" s="30">
        <v>42</v>
      </c>
      <c r="C28" s="35">
        <f t="shared" si="2"/>
        <v>124</v>
      </c>
      <c r="D28" s="43" t="s">
        <v>46</v>
      </c>
      <c r="E28" s="41">
        <v>58</v>
      </c>
      <c r="F28" s="41">
        <f t="shared" si="3"/>
        <v>97</v>
      </c>
    </row>
    <row r="29" spans="1:6" ht="12.75">
      <c r="A29" s="32" t="s">
        <v>37</v>
      </c>
      <c r="B29" s="37">
        <v>42</v>
      </c>
      <c r="C29" s="35">
        <f t="shared" si="2"/>
        <v>124</v>
      </c>
      <c r="D29" s="42" t="s">
        <v>33</v>
      </c>
      <c r="E29" s="42">
        <v>273</v>
      </c>
      <c r="F29" s="41">
        <f t="shared" si="3"/>
        <v>118</v>
      </c>
    </row>
    <row r="30" spans="1:6" ht="12.75">
      <c r="A30" s="32" t="s">
        <v>49</v>
      </c>
      <c r="B30" s="30">
        <v>31</v>
      </c>
      <c r="C30" s="35">
        <f t="shared" si="2"/>
        <v>135</v>
      </c>
      <c r="D30" s="41" t="s">
        <v>31</v>
      </c>
      <c r="E30" s="41">
        <v>35</v>
      </c>
      <c r="F30" s="41">
        <f t="shared" si="3"/>
        <v>120</v>
      </c>
    </row>
    <row r="31" spans="1:6" ht="12.75">
      <c r="A31" s="32" t="s">
        <v>47</v>
      </c>
      <c r="B31" s="30">
        <v>30</v>
      </c>
      <c r="C31" s="35">
        <f t="shared" si="2"/>
        <v>136</v>
      </c>
      <c r="D31" s="41" t="s">
        <v>48</v>
      </c>
      <c r="E31" s="41">
        <v>30</v>
      </c>
      <c r="F31" s="41">
        <f t="shared" si="3"/>
        <v>125</v>
      </c>
    </row>
    <row r="32" spans="1:6" ht="12.75">
      <c r="A32" s="32" t="s">
        <v>33</v>
      </c>
      <c r="B32" s="30">
        <v>24</v>
      </c>
      <c r="C32" s="35">
        <f t="shared" si="2"/>
        <v>142</v>
      </c>
      <c r="D32" s="43" t="s">
        <v>42</v>
      </c>
      <c r="E32" s="42">
        <v>30</v>
      </c>
      <c r="F32" s="41">
        <f t="shared" si="3"/>
        <v>125</v>
      </c>
    </row>
    <row r="33" spans="1:6" ht="12.75">
      <c r="A33" s="36" t="s">
        <v>42</v>
      </c>
      <c r="B33" s="30">
        <v>0</v>
      </c>
      <c r="C33" s="35">
        <f t="shared" si="2"/>
        <v>166</v>
      </c>
      <c r="D33" s="42" t="s">
        <v>50</v>
      </c>
      <c r="E33" s="41">
        <v>28</v>
      </c>
      <c r="F33" s="41">
        <f t="shared" si="3"/>
        <v>127</v>
      </c>
    </row>
    <row r="34" spans="1:6" ht="12.75">
      <c r="A34" s="32" t="s">
        <v>34</v>
      </c>
      <c r="B34" s="30">
        <v>438</v>
      </c>
      <c r="C34" s="35">
        <f t="shared" si="2"/>
        <v>272</v>
      </c>
      <c r="D34" s="42" t="s">
        <v>47</v>
      </c>
      <c r="E34" s="41">
        <v>24</v>
      </c>
      <c r="F34" s="41">
        <f t="shared" si="3"/>
        <v>131</v>
      </c>
    </row>
    <row r="35" spans="1:6" ht="12.75">
      <c r="A35" s="84" t="s">
        <v>23</v>
      </c>
      <c r="B35" s="85"/>
      <c r="C35" s="85"/>
      <c r="D35" s="85"/>
      <c r="E35" s="85"/>
      <c r="F35" s="86"/>
    </row>
    <row r="36" spans="1:6" ht="12.75">
      <c r="A36" s="87" t="s">
        <v>25</v>
      </c>
      <c r="B36" s="88"/>
      <c r="C36" s="89"/>
      <c r="D36" s="87" t="s">
        <v>26</v>
      </c>
      <c r="E36" s="88"/>
      <c r="F36" s="89"/>
    </row>
    <row r="37" spans="1:6" ht="12.75">
      <c r="A37" s="90"/>
      <c r="B37" s="91"/>
      <c r="C37" s="92"/>
      <c r="D37" s="90"/>
      <c r="E37" s="91"/>
      <c r="F37" s="92"/>
    </row>
    <row r="38" spans="1:6" ht="12.75">
      <c r="A38" s="93" t="s">
        <v>52</v>
      </c>
      <c r="B38" s="94"/>
      <c r="C38" s="95"/>
      <c r="D38" s="93" t="s">
        <v>51</v>
      </c>
      <c r="E38" s="94"/>
      <c r="F38" s="95"/>
    </row>
    <row r="39" spans="1:6" ht="12.75">
      <c r="A39" s="96"/>
      <c r="B39" s="97"/>
      <c r="C39" s="98"/>
      <c r="D39" s="96"/>
      <c r="E39" s="97"/>
      <c r="F39" s="98"/>
    </row>
    <row r="40" spans="1:6" ht="12.75">
      <c r="A40" s="99" t="s">
        <v>24</v>
      </c>
      <c r="B40" s="99"/>
      <c r="C40" s="99"/>
      <c r="D40" s="99"/>
      <c r="E40" s="99"/>
      <c r="F40" s="99"/>
    </row>
    <row r="41" spans="1:6" ht="12.75">
      <c r="A41" s="100">
        <v>44493</v>
      </c>
      <c r="B41" s="83"/>
      <c r="C41" s="83"/>
      <c r="D41" s="100">
        <v>44493</v>
      </c>
      <c r="E41" s="83"/>
      <c r="F41" s="83"/>
    </row>
    <row r="42" spans="1:6" ht="12.75">
      <c r="A42" s="83" t="s">
        <v>18</v>
      </c>
      <c r="B42" s="83"/>
      <c r="C42" s="83"/>
      <c r="D42" s="83" t="s">
        <v>19</v>
      </c>
      <c r="E42" s="83"/>
      <c r="F42" s="83"/>
    </row>
    <row r="43" spans="1:6" ht="12.75">
      <c r="A43" s="3" t="s">
        <v>32</v>
      </c>
      <c r="B43" s="3"/>
      <c r="C43" s="3" t="s">
        <v>22</v>
      </c>
      <c r="D43" s="32" t="s">
        <v>32</v>
      </c>
      <c r="E43" s="32" t="s">
        <v>21</v>
      </c>
      <c r="F43" s="32" t="s">
        <v>22</v>
      </c>
    </row>
    <row r="44" spans="1:6" ht="12.75">
      <c r="A44" s="51" t="s">
        <v>57</v>
      </c>
      <c r="B44" s="49">
        <v>137</v>
      </c>
      <c r="C44" s="50">
        <f aca="true" t="shared" si="4" ref="C44:C57">ABS(127-B44)</f>
        <v>10</v>
      </c>
      <c r="D44" s="51" t="s">
        <v>59</v>
      </c>
      <c r="E44" s="50">
        <v>5</v>
      </c>
      <c r="F44" s="50">
        <f aca="true" t="shared" si="5" ref="F44:F57">ABS(6-E44)</f>
        <v>1</v>
      </c>
    </row>
    <row r="45" spans="1:6" ht="12.75">
      <c r="A45" s="42" t="s">
        <v>56</v>
      </c>
      <c r="B45" s="52">
        <v>112</v>
      </c>
      <c r="C45" s="41">
        <f t="shared" si="4"/>
        <v>15</v>
      </c>
      <c r="D45" s="32" t="s">
        <v>39</v>
      </c>
      <c r="E45" s="35">
        <v>10</v>
      </c>
      <c r="F45" s="35">
        <f t="shared" si="5"/>
        <v>4</v>
      </c>
    </row>
    <row r="46" spans="1:6" ht="12.75">
      <c r="A46" s="42" t="s">
        <v>37</v>
      </c>
      <c r="B46" s="53">
        <v>108</v>
      </c>
      <c r="C46" s="41">
        <f t="shared" si="4"/>
        <v>19</v>
      </c>
      <c r="D46" s="32" t="s">
        <v>57</v>
      </c>
      <c r="E46" s="35">
        <v>13</v>
      </c>
      <c r="F46" s="35">
        <f t="shared" si="5"/>
        <v>7</v>
      </c>
    </row>
    <row r="47" spans="1:6" ht="12.75">
      <c r="A47" s="42" t="s">
        <v>34</v>
      </c>
      <c r="B47" s="52">
        <v>107</v>
      </c>
      <c r="C47" s="41">
        <f t="shared" si="4"/>
        <v>20</v>
      </c>
      <c r="D47" s="32" t="s">
        <v>37</v>
      </c>
      <c r="E47" s="35">
        <v>25</v>
      </c>
      <c r="F47" s="35">
        <f t="shared" si="5"/>
        <v>19</v>
      </c>
    </row>
    <row r="48" spans="1:6" ht="12.75">
      <c r="A48" s="43" t="s">
        <v>42</v>
      </c>
      <c r="B48" s="52">
        <v>105</v>
      </c>
      <c r="C48" s="41">
        <f t="shared" si="4"/>
        <v>22</v>
      </c>
      <c r="D48" s="32" t="s">
        <v>34</v>
      </c>
      <c r="E48" s="35">
        <v>25</v>
      </c>
      <c r="F48" s="35">
        <f t="shared" si="5"/>
        <v>19</v>
      </c>
    </row>
    <row r="49" spans="1:6" ht="12.75">
      <c r="A49" s="43" t="s">
        <v>54</v>
      </c>
      <c r="B49" s="52">
        <v>180</v>
      </c>
      <c r="C49" s="41">
        <f t="shared" si="4"/>
        <v>53</v>
      </c>
      <c r="D49" s="32" t="s">
        <v>56</v>
      </c>
      <c r="E49" s="35">
        <v>26</v>
      </c>
      <c r="F49" s="35">
        <f t="shared" si="5"/>
        <v>20</v>
      </c>
    </row>
    <row r="50" spans="1:6" ht="12.75">
      <c r="A50" s="41" t="s">
        <v>31</v>
      </c>
      <c r="B50" s="52">
        <v>200</v>
      </c>
      <c r="C50" s="41">
        <f t="shared" si="4"/>
        <v>73</v>
      </c>
      <c r="D50" s="32" t="s">
        <v>58</v>
      </c>
      <c r="E50" s="35">
        <v>41</v>
      </c>
      <c r="F50" s="35">
        <f t="shared" si="5"/>
        <v>35</v>
      </c>
    </row>
    <row r="51" spans="1:6" ht="12.75">
      <c r="A51" s="42" t="s">
        <v>59</v>
      </c>
      <c r="B51" s="53">
        <v>200</v>
      </c>
      <c r="C51" s="41">
        <f t="shared" si="4"/>
        <v>73</v>
      </c>
      <c r="D51" s="35" t="s">
        <v>35</v>
      </c>
      <c r="E51" s="35">
        <v>63</v>
      </c>
      <c r="F51" s="35">
        <f t="shared" si="5"/>
        <v>57</v>
      </c>
    </row>
    <row r="52" spans="1:6" ht="12.75">
      <c r="A52" s="42" t="s">
        <v>33</v>
      </c>
      <c r="B52" s="52">
        <v>52</v>
      </c>
      <c r="C52" s="41">
        <f t="shared" si="4"/>
        <v>75</v>
      </c>
      <c r="D52" s="32" t="s">
        <v>33</v>
      </c>
      <c r="E52" s="35">
        <v>82</v>
      </c>
      <c r="F52" s="35">
        <f t="shared" si="5"/>
        <v>76</v>
      </c>
    </row>
    <row r="53" spans="1:6" ht="12.75">
      <c r="A53" s="42" t="s">
        <v>60</v>
      </c>
      <c r="B53" s="52">
        <v>0</v>
      </c>
      <c r="C53" s="41">
        <f t="shared" si="4"/>
        <v>127</v>
      </c>
      <c r="D53" s="36" t="s">
        <v>42</v>
      </c>
      <c r="E53" s="35">
        <v>100</v>
      </c>
      <c r="F53" s="35">
        <f t="shared" si="5"/>
        <v>94</v>
      </c>
    </row>
    <row r="54" spans="1:6" ht="12.75">
      <c r="A54" s="41" t="s">
        <v>35</v>
      </c>
      <c r="B54" s="52">
        <v>210</v>
      </c>
      <c r="C54" s="41">
        <f t="shared" si="4"/>
        <v>83</v>
      </c>
      <c r="D54" s="32" t="s">
        <v>60</v>
      </c>
      <c r="E54" s="35">
        <v>100</v>
      </c>
      <c r="F54" s="35">
        <f t="shared" si="5"/>
        <v>94</v>
      </c>
    </row>
    <row r="55" spans="1:6" ht="12.75">
      <c r="A55" s="41" t="s">
        <v>55</v>
      </c>
      <c r="B55" s="52">
        <v>33</v>
      </c>
      <c r="C55" s="41">
        <f t="shared" si="4"/>
        <v>94</v>
      </c>
      <c r="D55" s="36" t="s">
        <v>54</v>
      </c>
      <c r="E55" s="32">
        <v>128</v>
      </c>
      <c r="F55" s="35">
        <f t="shared" si="5"/>
        <v>122</v>
      </c>
    </row>
    <row r="56" spans="1:6" ht="12.75">
      <c r="A56" s="42" t="s">
        <v>39</v>
      </c>
      <c r="B56" s="52">
        <v>32</v>
      </c>
      <c r="C56" s="41">
        <f t="shared" si="4"/>
        <v>95</v>
      </c>
      <c r="D56" s="35" t="s">
        <v>55</v>
      </c>
      <c r="E56" s="32">
        <v>150</v>
      </c>
      <c r="F56" s="35">
        <f t="shared" si="5"/>
        <v>144</v>
      </c>
    </row>
    <row r="57" spans="1:6" ht="12.75">
      <c r="A57" s="42" t="s">
        <v>58</v>
      </c>
      <c r="B57" s="52">
        <v>31</v>
      </c>
      <c r="C57" s="41">
        <f t="shared" si="4"/>
        <v>96</v>
      </c>
      <c r="D57" s="35" t="s">
        <v>31</v>
      </c>
      <c r="E57" s="32">
        <v>170</v>
      </c>
      <c r="F57" s="35">
        <f t="shared" si="5"/>
        <v>164</v>
      </c>
    </row>
    <row r="58" spans="1:6" ht="12.75">
      <c r="A58" s="84" t="s">
        <v>23</v>
      </c>
      <c r="B58" s="85"/>
      <c r="C58" s="85"/>
      <c r="D58" s="85"/>
      <c r="E58" s="85"/>
      <c r="F58" s="86"/>
    </row>
    <row r="59" spans="1:6" ht="12.75">
      <c r="A59" s="87" t="s">
        <v>25</v>
      </c>
      <c r="B59" s="88"/>
      <c r="C59" s="89"/>
      <c r="D59" s="87" t="s">
        <v>26</v>
      </c>
      <c r="E59" s="88"/>
      <c r="F59" s="89"/>
    </row>
    <row r="60" spans="1:6" ht="12.75">
      <c r="A60" s="90"/>
      <c r="B60" s="91"/>
      <c r="C60" s="92"/>
      <c r="D60" s="90"/>
      <c r="E60" s="91"/>
      <c r="F60" s="92"/>
    </row>
    <row r="61" spans="1:6" ht="12.75">
      <c r="A61" s="93" t="s">
        <v>62</v>
      </c>
      <c r="B61" s="94"/>
      <c r="C61" s="95"/>
      <c r="D61" s="93" t="s">
        <v>61</v>
      </c>
      <c r="E61" s="94"/>
      <c r="F61" s="95"/>
    </row>
    <row r="62" spans="1:6" ht="12.75">
      <c r="A62" s="96"/>
      <c r="B62" s="97"/>
      <c r="C62" s="98"/>
      <c r="D62" s="96"/>
      <c r="E62" s="97"/>
      <c r="F62" s="98"/>
    </row>
    <row r="63" spans="1:6" ht="12.75">
      <c r="A63" s="99" t="s">
        <v>24</v>
      </c>
      <c r="B63" s="99"/>
      <c r="C63" s="99"/>
      <c r="D63" s="99"/>
      <c r="E63" s="99"/>
      <c r="F63" s="99"/>
    </row>
    <row r="64" spans="1:6" ht="12.75">
      <c r="A64" s="100">
        <v>44501</v>
      </c>
      <c r="B64" s="83"/>
      <c r="C64" s="83"/>
      <c r="D64" s="100">
        <v>44501</v>
      </c>
      <c r="E64" s="83"/>
      <c r="F64" s="83"/>
    </row>
    <row r="65" spans="1:6" ht="12.75">
      <c r="A65" s="83" t="s">
        <v>18</v>
      </c>
      <c r="B65" s="83"/>
      <c r="C65" s="83"/>
      <c r="D65" s="83" t="s">
        <v>19</v>
      </c>
      <c r="E65" s="83"/>
      <c r="F65" s="83"/>
    </row>
    <row r="66" spans="1:6" ht="12.75">
      <c r="A66" s="3" t="s">
        <v>32</v>
      </c>
      <c r="B66" s="3"/>
      <c r="C66" s="3" t="s">
        <v>22</v>
      </c>
      <c r="D66" s="32" t="s">
        <v>32</v>
      </c>
      <c r="E66" s="32" t="s">
        <v>21</v>
      </c>
      <c r="F66" s="32" t="s">
        <v>22</v>
      </c>
    </row>
    <row r="67" spans="1:6" ht="12.75">
      <c r="A67" s="51" t="s">
        <v>34</v>
      </c>
      <c r="B67" s="49">
        <v>5400</v>
      </c>
      <c r="C67" s="50">
        <f>ABS(5445-B67)</f>
        <v>45</v>
      </c>
      <c r="D67" s="50" t="s">
        <v>55</v>
      </c>
      <c r="E67" s="50">
        <v>60</v>
      </c>
      <c r="F67" s="50">
        <f>ABS(48-E67)</f>
        <v>12</v>
      </c>
    </row>
    <row r="68" spans="1:6" ht="12.75">
      <c r="A68" s="32" t="s">
        <v>66</v>
      </c>
      <c r="B68" s="30">
        <v>4865</v>
      </c>
      <c r="C68" s="35">
        <f>ABS(5445-B68)</f>
        <v>580</v>
      </c>
      <c r="D68" s="36" t="s">
        <v>42</v>
      </c>
      <c r="E68" s="35">
        <v>35</v>
      </c>
      <c r="F68" s="35">
        <f>ABS(48-E68)</f>
        <v>13</v>
      </c>
    </row>
    <row r="69" spans="1:6" ht="12.75">
      <c r="A69" s="32" t="s">
        <v>65</v>
      </c>
      <c r="B69" s="30">
        <v>4862</v>
      </c>
      <c r="C69" s="35">
        <f>ABS(5445-B69)</f>
        <v>583</v>
      </c>
      <c r="D69" s="32" t="s">
        <v>37</v>
      </c>
      <c r="E69" s="35">
        <v>27</v>
      </c>
      <c r="F69" s="35">
        <f>ABS(48-E69)</f>
        <v>21</v>
      </c>
    </row>
    <row r="70" spans="1:6" ht="12.75">
      <c r="A70" s="32" t="s">
        <v>37</v>
      </c>
      <c r="B70" s="37">
        <v>3900</v>
      </c>
      <c r="C70" s="35">
        <f>ABS(5445-B70)</f>
        <v>1545</v>
      </c>
      <c r="D70" s="32" t="s">
        <v>33</v>
      </c>
      <c r="E70" s="35">
        <v>78</v>
      </c>
      <c r="F70" s="35">
        <f>ABS(48-E70)</f>
        <v>30</v>
      </c>
    </row>
    <row r="71" spans="1:6" ht="12.75">
      <c r="A71" s="35" t="s">
        <v>55</v>
      </c>
      <c r="B71" s="30">
        <v>3000</v>
      </c>
      <c r="C71" s="35">
        <f>ABS(5445-B71)</f>
        <v>2445</v>
      </c>
      <c r="D71" s="32" t="s">
        <v>65</v>
      </c>
      <c r="E71" s="35">
        <v>81</v>
      </c>
      <c r="F71" s="35">
        <f>ABS(48-E71)</f>
        <v>33</v>
      </c>
    </row>
    <row r="72" spans="1:6" ht="12.75">
      <c r="A72" s="32" t="s">
        <v>39</v>
      </c>
      <c r="B72" s="30">
        <v>2500</v>
      </c>
      <c r="C72" s="35">
        <f>ABS(5445-B72)</f>
        <v>2945</v>
      </c>
      <c r="D72" s="32" t="s">
        <v>66</v>
      </c>
      <c r="E72" s="35">
        <v>83</v>
      </c>
      <c r="F72" s="35">
        <f>ABS(48-E72)</f>
        <v>35</v>
      </c>
    </row>
    <row r="73" spans="1:6" ht="12.75">
      <c r="A73" s="35" t="s">
        <v>35</v>
      </c>
      <c r="B73" s="30">
        <v>1500</v>
      </c>
      <c r="C73" s="35">
        <f>ABS(5445-B73)</f>
        <v>3945</v>
      </c>
      <c r="D73" s="35" t="s">
        <v>35</v>
      </c>
      <c r="E73" s="35">
        <v>84</v>
      </c>
      <c r="F73" s="35">
        <f>ABS(48-E73)</f>
        <v>36</v>
      </c>
    </row>
    <row r="74" spans="1:6" ht="12.75">
      <c r="A74" s="35" t="s">
        <v>31</v>
      </c>
      <c r="B74" s="30">
        <v>1400</v>
      </c>
      <c r="C74" s="35">
        <f>ABS(5445-B74)</f>
        <v>4045</v>
      </c>
      <c r="D74" s="32" t="s">
        <v>34</v>
      </c>
      <c r="E74" s="35">
        <v>90</v>
      </c>
      <c r="F74" s="35">
        <f>ABS(48-E74)</f>
        <v>42</v>
      </c>
    </row>
    <row r="75" spans="1:6" ht="12.75">
      <c r="A75" s="36" t="s">
        <v>42</v>
      </c>
      <c r="B75" s="30">
        <v>794</v>
      </c>
      <c r="C75" s="35">
        <f>ABS(5445-B75)</f>
        <v>4651</v>
      </c>
      <c r="D75" s="32" t="s">
        <v>39</v>
      </c>
      <c r="E75" s="35">
        <v>3</v>
      </c>
      <c r="F75" s="35">
        <f>ABS(48-E75)</f>
        <v>45</v>
      </c>
    </row>
    <row r="76" spans="1:6" ht="12.75">
      <c r="A76" s="32" t="s">
        <v>33</v>
      </c>
      <c r="B76" s="30">
        <v>724</v>
      </c>
      <c r="C76" s="35">
        <f>ABS(5445-B76)</f>
        <v>4721</v>
      </c>
      <c r="D76" s="35" t="s">
        <v>31</v>
      </c>
      <c r="E76" s="35">
        <v>95</v>
      </c>
      <c r="F76" s="35">
        <f>ABS(48-E76)</f>
        <v>47</v>
      </c>
    </row>
    <row r="77" spans="1:6" ht="12.75">
      <c r="A77" s="42"/>
      <c r="B77" s="52"/>
      <c r="C77" s="50"/>
      <c r="D77" s="32"/>
      <c r="E77" s="35"/>
      <c r="F77" s="35"/>
    </row>
    <row r="78" spans="1:6" ht="12.75">
      <c r="A78" s="43"/>
      <c r="B78" s="52"/>
      <c r="C78" s="50"/>
      <c r="D78" s="36"/>
      <c r="E78" s="32"/>
      <c r="F78" s="35"/>
    </row>
    <row r="79" spans="1:6" ht="12.75">
      <c r="A79" s="42"/>
      <c r="B79" s="53"/>
      <c r="C79" s="50"/>
      <c r="D79" s="35"/>
      <c r="E79" s="32"/>
      <c r="F79" s="35"/>
    </row>
    <row r="80" spans="1:6" ht="12.75">
      <c r="A80" s="42"/>
      <c r="B80" s="52"/>
      <c r="C80" s="50"/>
      <c r="D80" s="35"/>
      <c r="E80" s="32"/>
      <c r="F80" s="35"/>
    </row>
    <row r="81" spans="1:6" ht="12.75">
      <c r="A81" s="84" t="s">
        <v>23</v>
      </c>
      <c r="B81" s="85"/>
      <c r="C81" s="85"/>
      <c r="D81" s="85"/>
      <c r="E81" s="85"/>
      <c r="F81" s="86"/>
    </row>
    <row r="82" spans="1:6" ht="12.75">
      <c r="A82" s="87" t="s">
        <v>25</v>
      </c>
      <c r="B82" s="88"/>
      <c r="C82" s="89"/>
      <c r="D82" s="87" t="s">
        <v>26</v>
      </c>
      <c r="E82" s="88"/>
      <c r="F82" s="89"/>
    </row>
    <row r="83" spans="1:6" ht="12.75">
      <c r="A83" s="90"/>
      <c r="B83" s="91"/>
      <c r="C83" s="92"/>
      <c r="D83" s="90"/>
      <c r="E83" s="91"/>
      <c r="F83" s="92"/>
    </row>
    <row r="84" spans="1:6" ht="12.75">
      <c r="A84" s="93" t="s">
        <v>68</v>
      </c>
      <c r="B84" s="94"/>
      <c r="C84" s="95"/>
      <c r="D84" s="93" t="s">
        <v>67</v>
      </c>
      <c r="E84" s="94"/>
      <c r="F84" s="95"/>
    </row>
    <row r="85" spans="1:6" ht="12.75">
      <c r="A85" s="96"/>
      <c r="B85" s="97"/>
      <c r="C85" s="98"/>
      <c r="D85" s="96"/>
      <c r="E85" s="97"/>
      <c r="F85" s="98"/>
    </row>
  </sheetData>
  <sheetProtection/>
  <mergeCells count="40">
    <mergeCell ref="A82:C83"/>
    <mergeCell ref="D82:F83"/>
    <mergeCell ref="A84:C85"/>
    <mergeCell ref="D84:F85"/>
    <mergeCell ref="A63:F63"/>
    <mergeCell ref="A64:C64"/>
    <mergeCell ref="D64:F64"/>
    <mergeCell ref="A65:C65"/>
    <mergeCell ref="D65:F65"/>
    <mergeCell ref="A81:F81"/>
    <mergeCell ref="A22:C22"/>
    <mergeCell ref="D22:F22"/>
    <mergeCell ref="A35:F35"/>
    <mergeCell ref="A36:C37"/>
    <mergeCell ref="D36:F37"/>
    <mergeCell ref="A38:C39"/>
    <mergeCell ref="D38:F39"/>
    <mergeCell ref="A20:F20"/>
    <mergeCell ref="A21:C21"/>
    <mergeCell ref="D21:F21"/>
    <mergeCell ref="A15:F15"/>
    <mergeCell ref="A16:C17"/>
    <mergeCell ref="D16:F17"/>
    <mergeCell ref="A1:F1"/>
    <mergeCell ref="A2:C2"/>
    <mergeCell ref="A3:C3"/>
    <mergeCell ref="D2:F2"/>
    <mergeCell ref="A40:F40"/>
    <mergeCell ref="A41:C41"/>
    <mergeCell ref="D41:F41"/>
    <mergeCell ref="A18:C19"/>
    <mergeCell ref="D18:F19"/>
    <mergeCell ref="D3:F3"/>
    <mergeCell ref="A42:C42"/>
    <mergeCell ref="D42:F42"/>
    <mergeCell ref="A58:F58"/>
    <mergeCell ref="A59:C60"/>
    <mergeCell ref="D59:F60"/>
    <mergeCell ref="A61:C62"/>
    <mergeCell ref="D61:F6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2021-11-01T21:44:54Z</dcterms:modified>
  <cp:category/>
  <cp:version/>
  <cp:contentType/>
  <cp:contentStatus/>
</cp:coreProperties>
</file>