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<sst xmlns="http://schemas.openxmlformats.org/spreadsheetml/2006/main" count="114" uniqueCount="55">
  <si>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</si>
  <si>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</si>
  <si>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</si>
  <si>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</si>
  <si>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</si>
  <si>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</si>
  <si>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</si>
  <si>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</si>
  <si>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</si>
  <si>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</si>
  <si>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</si>
  <si>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</si>
  <si>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</si>
  <si>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</si>
  <si>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</si>
  <si>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</si>
  <si>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</si>
  <si>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</si>
  <si>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</si>
  <si>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</si>
  <si>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</si>
  <si>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</si>
  <si>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</si>
  <si>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</si>
  <si>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</si>
  <si>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</si>
  <si>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</si>
  <si>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</si>
  <si>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</si>
  <si>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</si>
  <si>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</si>
  <si>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</si>
  <si>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</si>
  <si>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</si>
  <si>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</si>
  <si>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</si>
  <si>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</si>
  <si>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</si>
  <si>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DINGBATS</t>
  </si>
  <si>
    <t>OUTSTANDINGLY INADEQUATE</t>
  </si>
  <si>
    <t>TRAGIC TABLE</t>
  </si>
  <si>
    <t>POOR PATROL</t>
  </si>
  <si>
    <t>PATRICIANS</t>
  </si>
  <si>
    <t>TRAGIC TABLE = 3</t>
  </si>
  <si>
    <r>
      <rPr>
        <b/>
        <sz val="10"/>
        <color indexed="10"/>
        <rFont val="Arial"/>
        <family val="2"/>
      </rPr>
      <t>13 PICK N MIX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OUTSTANDINGLY INADEQUATE</t>
    </r>
  </si>
  <si>
    <t>The Rutland &amp; Derby - Monday Night Quiz - Quiz League #93</t>
  </si>
  <si>
    <t>APPLE BANNANNA MANGO</t>
  </si>
  <si>
    <t>RATE OUR QUAILS</t>
  </si>
  <si>
    <t>TERRONI PLW 1</t>
  </si>
  <si>
    <t>DING DONG MAGGIES DEAD</t>
  </si>
  <si>
    <t>GENDER PAY GAP</t>
  </si>
  <si>
    <t>GENDER PAY GAP = 3</t>
  </si>
  <si>
    <r>
      <rPr>
        <b/>
        <sz val="10"/>
        <color indexed="10"/>
        <rFont val="Arial"/>
        <family val="2"/>
      </rPr>
      <t>PICK N MIX</t>
    </r>
    <r>
      <rPr>
        <b/>
        <sz val="10"/>
        <rFont val="Arial"/>
        <family val="2"/>
      </rPr>
      <t xml:space="preserve"> + </t>
    </r>
    <r>
      <rPr>
        <b/>
        <sz val="10"/>
        <color indexed="17"/>
        <rFont val="Arial"/>
        <family val="2"/>
      </rPr>
      <t>WHERES ASHLEEY = 15</t>
    </r>
  </si>
  <si>
    <t>APPLE BANNNANA MANGO</t>
  </si>
  <si>
    <t>NAME THE YEAR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</si>
</sst>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right"/>
    </xf>
    <xf numFmtId="9" fontId="0" fillId="0" borderId="0" xfId="59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30" fillId="33" borderId="10" xfId="48" applyFont="1" applyFill="1" applyBorder="1" applyAlignment="1">
      <alignment/>
    </xf>
    <xf numFmtId="0" fontId="30" fillId="33" borderId="10" xfId="48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2.75">
      <c r="A2" s="70" t="s">
        <v>15</v>
      </c>
      <c r="B2" s="71"/>
      <c r="C2" s="71"/>
      <c r="D2" s="71"/>
      <c r="E2" s="71"/>
      <c r="F2" s="71"/>
      <c r="G2" s="71"/>
      <c r="H2" s="26">
        <v>2</v>
      </c>
      <c r="I2" s="26"/>
      <c r="J2" s="72"/>
      <c r="K2" s="73"/>
    </row>
    <row r="3" spans="1:11" ht="12.75" customHeight="1">
      <c r="A3" s="74" t="s">
        <v>0</v>
      </c>
      <c r="B3" s="76" t="s">
        <v>1</v>
      </c>
      <c r="C3" s="74" t="s">
        <v>16</v>
      </c>
      <c r="D3" s="36" t="s">
        <v>20</v>
      </c>
      <c r="E3" s="37"/>
      <c r="F3" s="37"/>
      <c r="G3" s="37"/>
      <c r="H3" s="37"/>
      <c r="I3" s="38"/>
      <c r="J3" s="74" t="s">
        <v>2</v>
      </c>
      <c r="K3" s="9" t="s">
        <v>13</v>
      </c>
    </row>
    <row r="4" spans="1:11" ht="12.75">
      <c r="A4" s="75"/>
      <c r="B4" s="77"/>
      <c r="C4" s="75"/>
      <c r="D4" s="2">
        <v>44718</v>
      </c>
      <c r="E4" s="2">
        <f>D4+7</f>
        <v>44725</v>
      </c>
      <c r="F4" s="39">
        <f>E4+7</f>
        <v>44732</v>
      </c>
      <c r="G4" s="2">
        <f>F4+7</f>
        <v>44739</v>
      </c>
      <c r="H4" s="2"/>
      <c r="I4" s="2"/>
      <c r="J4" s="75"/>
      <c r="K4" s="9" t="s">
        <v>14</v>
      </c>
    </row>
    <row r="5" spans="1:11" s="24" customFormat="1" ht="12.75" customHeight="1">
      <c r="A5" s="25">
        <v>1</v>
      </c>
      <c r="B5" s="31" t="s">
        <v>31</v>
      </c>
      <c r="C5" s="30">
        <f>COUNTIF(D5:H5,"&lt;&gt;")</f>
        <v>2</v>
      </c>
      <c r="D5" s="30">
        <v>56</v>
      </c>
      <c r="E5" s="33">
        <v>64</v>
      </c>
      <c r="F5" s="40"/>
      <c r="G5" s="48"/>
      <c r="H5" s="42"/>
      <c r="I5" s="42"/>
      <c r="J5" s="30">
        <f>SUM(D5:H5)</f>
        <v>120</v>
      </c>
      <c r="K5" s="23">
        <f>J5/C5</f>
        <v>60</v>
      </c>
    </row>
    <row r="6" spans="1:11" s="24" customFormat="1" ht="12.75">
      <c r="A6" s="25">
        <f aca="true" t="shared" si="0" ref="A6:A19">A5+1</f>
        <v>2</v>
      </c>
      <c r="B6" s="46" t="s">
        <v>35</v>
      </c>
      <c r="C6" s="30">
        <f>COUNTIF(D6:H6,"&lt;&gt;")</f>
        <v>2</v>
      </c>
      <c r="D6" s="30">
        <v>56.5</v>
      </c>
      <c r="E6" s="33">
        <v>61</v>
      </c>
      <c r="F6" s="40"/>
      <c r="G6" s="48"/>
      <c r="H6" s="42"/>
      <c r="I6" s="42"/>
      <c r="J6" s="30">
        <f>SUM(D6:H6)</f>
        <v>117.5</v>
      </c>
      <c r="K6" s="23">
        <f aca="true" t="shared" si="1" ref="K6:K14">J6/C6</f>
        <v>58.75</v>
      </c>
    </row>
    <row r="7" spans="1:11" s="24" customFormat="1" ht="12.75">
      <c r="A7" s="25">
        <f t="shared" si="0"/>
        <v>3</v>
      </c>
      <c r="B7" s="31" t="s">
        <v>36</v>
      </c>
      <c r="C7" s="30">
        <f>COUNTIF(D7:H7,"&lt;&gt;")</f>
        <v>2</v>
      </c>
      <c r="D7" s="30">
        <v>58.5</v>
      </c>
      <c r="E7" s="33">
        <v>57.5</v>
      </c>
      <c r="F7" s="40"/>
      <c r="G7" s="48"/>
      <c r="H7" s="42"/>
      <c r="I7" s="42"/>
      <c r="J7" s="30">
        <f>SUM(D7:H7)</f>
        <v>116</v>
      </c>
      <c r="K7" s="23">
        <f t="shared" si="1"/>
        <v>58</v>
      </c>
    </row>
    <row r="8" spans="1:11" s="24" customFormat="1" ht="12" customHeight="1">
      <c r="A8" s="25">
        <f t="shared" si="0"/>
        <v>4</v>
      </c>
      <c r="B8" s="46" t="s">
        <v>34</v>
      </c>
      <c r="C8" s="30">
        <f>COUNTIF(D8:H8,"&lt;&gt;")</f>
        <v>2</v>
      </c>
      <c r="D8" s="30">
        <v>55.5</v>
      </c>
      <c r="E8" s="33">
        <v>46.5</v>
      </c>
      <c r="F8" s="40"/>
      <c r="G8" s="48"/>
      <c r="H8" s="42"/>
      <c r="I8" s="42"/>
      <c r="J8" s="30">
        <f>SUM(D8:H8)</f>
        <v>102</v>
      </c>
      <c r="K8" s="23">
        <f t="shared" si="1"/>
        <v>51</v>
      </c>
    </row>
    <row r="9" spans="1:11" s="24" customFormat="1" ht="12.75">
      <c r="A9" s="25">
        <f t="shared" si="0"/>
        <v>5</v>
      </c>
      <c r="B9" s="46" t="s">
        <v>33</v>
      </c>
      <c r="C9" s="30">
        <f>COUNTIF(D9:H9,"&lt;&gt;")</f>
        <v>2</v>
      </c>
      <c r="D9" s="30">
        <v>54</v>
      </c>
      <c r="E9" s="33">
        <v>42.5</v>
      </c>
      <c r="F9" s="40"/>
      <c r="G9" s="48"/>
      <c r="H9" s="42"/>
      <c r="I9" s="42"/>
      <c r="J9" s="30">
        <f>SUM(D9:H9)</f>
        <v>96.5</v>
      </c>
      <c r="K9" s="23">
        <f t="shared" si="1"/>
        <v>48.25</v>
      </c>
    </row>
    <row r="10" spans="1:11" s="24" customFormat="1" ht="12.75">
      <c r="A10" s="25">
        <f t="shared" si="0"/>
        <v>6</v>
      </c>
      <c r="B10" s="31" t="s">
        <v>37</v>
      </c>
      <c r="C10" s="30">
        <f>COUNTIF(D10:H10,"&lt;&gt;")</f>
        <v>1</v>
      </c>
      <c r="D10" s="30">
        <v>60.5</v>
      </c>
      <c r="E10" s="33"/>
      <c r="F10" s="40"/>
      <c r="G10" s="48"/>
      <c r="H10" s="42"/>
      <c r="I10" s="42"/>
      <c r="J10" s="30">
        <f>SUM(D10:H10)</f>
        <v>60.5</v>
      </c>
      <c r="K10" s="23">
        <f t="shared" si="1"/>
        <v>60.5</v>
      </c>
    </row>
    <row r="11" spans="1:11" s="24" customFormat="1" ht="12.75">
      <c r="A11" s="25">
        <f t="shared" si="0"/>
        <v>7</v>
      </c>
      <c r="B11" s="47" t="s">
        <v>47</v>
      </c>
      <c r="C11" s="30">
        <f>COUNTIF(D11:H11,"&lt;&gt;")</f>
        <v>1</v>
      </c>
      <c r="D11" s="30"/>
      <c r="E11" s="33">
        <v>57.5</v>
      </c>
      <c r="F11" s="40"/>
      <c r="G11" s="48"/>
      <c r="H11" s="42"/>
      <c r="I11" s="42"/>
      <c r="J11" s="30">
        <f>SUM(D11:H11)</f>
        <v>57.5</v>
      </c>
      <c r="K11" s="23">
        <f t="shared" si="1"/>
        <v>57.5</v>
      </c>
    </row>
    <row r="12" spans="1:11" s="24" customFormat="1" ht="12.75">
      <c r="A12" s="25">
        <f t="shared" si="0"/>
        <v>8</v>
      </c>
      <c r="B12" s="46" t="s">
        <v>39</v>
      </c>
      <c r="C12" s="30">
        <f>COUNTIF(D12:H12,"&lt;&gt;")</f>
        <v>1</v>
      </c>
      <c r="D12" s="30">
        <v>53</v>
      </c>
      <c r="E12" s="33"/>
      <c r="F12" s="40"/>
      <c r="G12" s="48"/>
      <c r="H12" s="42"/>
      <c r="I12" s="42"/>
      <c r="J12" s="30">
        <f>SUM(D12:H12)</f>
        <v>53</v>
      </c>
      <c r="K12" s="23">
        <f t="shared" si="1"/>
        <v>53</v>
      </c>
    </row>
    <row r="13" spans="1:11" s="24" customFormat="1" ht="12.75">
      <c r="A13" s="25">
        <f t="shared" si="0"/>
        <v>9</v>
      </c>
      <c r="B13" s="31" t="s">
        <v>41</v>
      </c>
      <c r="C13" s="30">
        <f>COUNTIF(D13:H13,"&lt;&gt;")</f>
        <v>1</v>
      </c>
      <c r="D13" s="30">
        <v>46</v>
      </c>
      <c r="E13" s="33"/>
      <c r="F13" s="40"/>
      <c r="G13" s="48"/>
      <c r="H13" s="42"/>
      <c r="I13" s="42"/>
      <c r="J13" s="30">
        <f>SUM(D13:H13)</f>
        <v>46</v>
      </c>
      <c r="K13" s="23">
        <f t="shared" si="1"/>
        <v>46</v>
      </c>
    </row>
    <row r="14" spans="1:11" s="24" customFormat="1" ht="12.75">
      <c r="A14" s="25">
        <f t="shared" si="0"/>
        <v>10</v>
      </c>
      <c r="B14" s="46" t="s">
        <v>42</v>
      </c>
      <c r="C14" s="30">
        <f>COUNTIF(D14:H14,"&lt;&gt;")</f>
        <v>1</v>
      </c>
      <c r="D14" s="30">
        <v>43</v>
      </c>
      <c r="E14" s="33"/>
      <c r="F14" s="40"/>
      <c r="G14" s="48"/>
      <c r="H14" s="42"/>
      <c r="I14" s="42"/>
      <c r="J14" s="30">
        <f>SUM(D14:H14)</f>
        <v>43</v>
      </c>
      <c r="K14" s="23">
        <f t="shared" si="1"/>
        <v>43</v>
      </c>
    </row>
    <row r="15" spans="1:11" s="24" customFormat="1" ht="12.75">
      <c r="A15" s="25">
        <f t="shared" si="0"/>
        <v>11</v>
      </c>
      <c r="B15" s="31" t="s">
        <v>49</v>
      </c>
      <c r="C15" s="30">
        <f>COUNTIF(D15:H15,"&lt;&gt;")</f>
        <v>1</v>
      </c>
      <c r="D15" s="30"/>
      <c r="E15" s="33">
        <v>37</v>
      </c>
      <c r="F15" s="40"/>
      <c r="G15" s="48"/>
      <c r="H15" s="42"/>
      <c r="I15" s="42"/>
      <c r="J15" s="30">
        <f>SUM(D15:H15)</f>
        <v>37</v>
      </c>
      <c r="K15" s="23">
        <f>J15/C15</f>
        <v>37</v>
      </c>
    </row>
    <row r="16" spans="1:11" s="24" customFormat="1" ht="12.75">
      <c r="A16" s="25">
        <f t="shared" si="0"/>
        <v>12</v>
      </c>
      <c r="B16" s="31" t="s">
        <v>40</v>
      </c>
      <c r="C16" s="30">
        <f>COUNTIF(D16:H16,"&lt;&gt;")</f>
        <v>1</v>
      </c>
      <c r="D16" s="30">
        <v>28</v>
      </c>
      <c r="E16" s="33"/>
      <c r="F16" s="40"/>
      <c r="G16" s="48"/>
      <c r="H16" s="42"/>
      <c r="I16" s="42"/>
      <c r="J16" s="30">
        <f>SUM(D16:H16)</f>
        <v>28</v>
      </c>
      <c r="K16" s="23">
        <f>J16/C16</f>
        <v>28</v>
      </c>
    </row>
    <row r="17" spans="1:11" s="24" customFormat="1" ht="13.5" customHeight="1">
      <c r="A17" s="25">
        <f t="shared" si="0"/>
        <v>13</v>
      </c>
      <c r="B17" s="47" t="s">
        <v>53</v>
      </c>
      <c r="C17" s="30">
        <f>COUNTIF(D17:H17,"&lt;&gt;")</f>
        <v>1</v>
      </c>
      <c r="D17" s="30"/>
      <c r="E17" s="33">
        <v>24</v>
      </c>
      <c r="F17" s="40"/>
      <c r="G17" s="48"/>
      <c r="H17" s="42"/>
      <c r="I17" s="42"/>
      <c r="J17" s="30">
        <f>SUM(D17:H17)</f>
        <v>24</v>
      </c>
      <c r="K17" s="23">
        <f>J17/C17</f>
        <v>24</v>
      </c>
    </row>
    <row r="18" spans="1:11" s="24" customFormat="1" ht="13.5" customHeight="1">
      <c r="A18" s="25">
        <f t="shared" si="0"/>
        <v>14</v>
      </c>
      <c r="B18" s="31" t="s">
        <v>50</v>
      </c>
      <c r="C18" s="30">
        <f>COUNTIF(D18:H18,"&lt;&gt;")</f>
        <v>1</v>
      </c>
      <c r="D18" s="30"/>
      <c r="E18" s="33">
        <v>24</v>
      </c>
      <c r="F18" s="40"/>
      <c r="G18" s="48"/>
      <c r="H18" s="42"/>
      <c r="I18" s="42"/>
      <c r="J18" s="30">
        <f>SUM(D18:H18)</f>
        <v>24</v>
      </c>
      <c r="K18" s="23">
        <f>J18/C18</f>
        <v>24</v>
      </c>
    </row>
    <row r="19" spans="1:11" s="24" customFormat="1" ht="13.5" customHeight="1">
      <c r="A19" s="25">
        <f t="shared" si="0"/>
        <v>15</v>
      </c>
      <c r="B19" s="31" t="s">
        <v>48</v>
      </c>
      <c r="C19" s="30">
        <f>COUNTIF(D19:H19,"&lt;&gt;")</f>
        <v>1</v>
      </c>
      <c r="D19" s="30"/>
      <c r="E19" s="33">
        <v>22</v>
      </c>
      <c r="F19" s="40"/>
      <c r="G19" s="48"/>
      <c r="H19" s="42"/>
      <c r="I19" s="42"/>
      <c r="J19" s="30">
        <f>SUM(D19:H19)</f>
        <v>22</v>
      </c>
      <c r="K19" s="23">
        <f>J19/C19</f>
        <v>22</v>
      </c>
    </row>
    <row r="20" spans="1:11" ht="12.75">
      <c r="A20" s="60" t="s">
        <v>17</v>
      </c>
      <c r="B20" s="61"/>
      <c r="C20" s="61"/>
      <c r="D20" s="61"/>
      <c r="E20" s="61"/>
      <c r="F20" s="62"/>
      <c r="G20" s="61"/>
      <c r="H20" s="61"/>
      <c r="I20" s="61"/>
      <c r="J20" s="61"/>
      <c r="K20" s="63"/>
    </row>
    <row r="21" spans="1:11" ht="12.7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6"/>
    </row>
    <row r="22" spans="1:11" ht="12.75">
      <c r="A22" s="59" t="s">
        <v>9</v>
      </c>
      <c r="B22" s="58" t="s">
        <v>11</v>
      </c>
      <c r="C22" s="7" t="s">
        <v>8</v>
      </c>
      <c r="D22" s="9">
        <f>SUM(D5:D19)/D24</f>
        <v>51.1</v>
      </c>
      <c r="E22" s="9">
        <f>SUM(E5:E19)/E24</f>
        <v>43.6</v>
      </c>
      <c r="F22" s="41"/>
      <c r="G22" s="43"/>
      <c r="H22" s="43"/>
      <c r="I22" s="9"/>
      <c r="J22" s="4"/>
      <c r="K22" s="16"/>
    </row>
    <row r="23" spans="1:11" ht="12.75">
      <c r="A23" s="59"/>
      <c r="B23" s="58"/>
      <c r="C23" s="8" t="s">
        <v>12</v>
      </c>
      <c r="D23" s="9">
        <f>MAX(D5:D19)</f>
        <v>60.5</v>
      </c>
      <c r="E23" s="9">
        <f>MAX(E5:E19)</f>
        <v>64</v>
      </c>
      <c r="F23" s="41"/>
      <c r="G23" s="43"/>
      <c r="H23" s="43"/>
      <c r="I23" s="9"/>
      <c r="J23" s="14"/>
      <c r="K23" s="15"/>
    </row>
    <row r="24" spans="1:11" ht="12.75">
      <c r="A24" s="59"/>
      <c r="B24" s="58"/>
      <c r="C24" s="11" t="s">
        <v>13</v>
      </c>
      <c r="D24" s="12">
        <f>COUNTIF(D5:D19,"&lt;&gt;")</f>
        <v>10</v>
      </c>
      <c r="E24" s="12">
        <f>COUNTIF(E5:E19,"&lt;&gt;")</f>
        <v>10</v>
      </c>
      <c r="F24" s="41"/>
      <c r="G24" s="44"/>
      <c r="H24" s="44"/>
      <c r="I24" s="12"/>
      <c r="J24" s="16"/>
      <c r="K24" s="15"/>
    </row>
    <row r="25" spans="1:11" ht="12.75">
      <c r="A25" s="59"/>
      <c r="B25" s="57" t="s">
        <v>10</v>
      </c>
      <c r="C25" s="3" t="s">
        <v>3</v>
      </c>
      <c r="D25" s="6" t="s">
        <v>27</v>
      </c>
      <c r="E25" s="6" t="s">
        <v>27</v>
      </c>
      <c r="F25" s="41"/>
      <c r="G25" s="45"/>
      <c r="H25" s="45"/>
      <c r="I25" s="6"/>
      <c r="J25" s="17"/>
      <c r="K25" s="56"/>
    </row>
    <row r="26" spans="1:11" ht="12.75">
      <c r="A26" s="59"/>
      <c r="B26" s="57"/>
      <c r="C26" s="3" t="s">
        <v>4</v>
      </c>
      <c r="D26" s="6" t="s">
        <v>29</v>
      </c>
      <c r="E26" s="6" t="s">
        <v>29</v>
      </c>
      <c r="F26" s="41"/>
      <c r="G26" s="45"/>
      <c r="H26" s="45"/>
      <c r="I26" s="6"/>
      <c r="J26" s="18"/>
      <c r="K26" s="19"/>
    </row>
    <row r="27" spans="1:11" ht="12.75">
      <c r="A27" s="59"/>
      <c r="B27" s="57"/>
      <c r="C27" s="3" t="s">
        <v>5</v>
      </c>
      <c r="D27" s="32" t="s">
        <v>38</v>
      </c>
      <c r="E27" s="32" t="s">
        <v>54</v>
      </c>
      <c r="F27" s="41"/>
      <c r="G27" s="45"/>
      <c r="H27" s="45"/>
      <c r="I27" s="6"/>
      <c r="J27" s="18"/>
      <c r="K27" s="19"/>
    </row>
    <row r="28" spans="1:11" ht="12.75" customHeight="1">
      <c r="A28" s="59"/>
      <c r="B28" s="57"/>
      <c r="C28" s="3" t="s">
        <v>6</v>
      </c>
      <c r="D28" s="6" t="s">
        <v>30</v>
      </c>
      <c r="E28" s="6" t="s">
        <v>30</v>
      </c>
      <c r="F28" s="41"/>
      <c r="G28" s="45"/>
      <c r="H28" s="45"/>
      <c r="I28" s="6"/>
      <c r="J28" s="18"/>
      <c r="K28" s="19"/>
    </row>
    <row r="29" spans="1:11" s="5" customFormat="1" ht="12.75" customHeight="1">
      <c r="A29" s="59"/>
      <c r="B29" s="57"/>
      <c r="C29" s="3" t="s">
        <v>7</v>
      </c>
      <c r="D29" s="6" t="s">
        <v>28</v>
      </c>
      <c r="E29" s="6" t="s">
        <v>28</v>
      </c>
      <c r="F29" s="41"/>
      <c r="G29" s="45"/>
      <c r="H29" s="45"/>
      <c r="I29" s="6"/>
      <c r="J29" s="18"/>
      <c r="K29" s="19"/>
    </row>
    <row r="30" spans="1:11" s="10" customFormat="1" ht="12.75">
      <c r="A30" s="20"/>
      <c r="B30" s="4"/>
      <c r="C30" s="1"/>
      <c r="D30" s="21"/>
      <c r="E30" s="22"/>
      <c r="F30" s="21"/>
      <c r="G30" s="28"/>
      <c r="H30" s="27"/>
      <c r="I30" s="27"/>
      <c r="J30" s="18"/>
      <c r="K30" s="19"/>
    </row>
    <row r="31" spans="1:11" s="13" customFormat="1" ht="12.75">
      <c r="A31" s="4"/>
      <c r="B31" s="4"/>
      <c r="C31" s="1"/>
      <c r="D31" s="1"/>
      <c r="E31" s="1"/>
      <c r="F31" s="1"/>
      <c r="G31" s="1"/>
      <c r="H31" s="1"/>
      <c r="I31" s="1"/>
      <c r="J31"/>
      <c r="K31" s="10"/>
    </row>
    <row r="32" ht="11.25" customHeight="1"/>
    <row r="34" ht="12.75">
      <c r="L34" s="10"/>
    </row>
  </sheetData>
  <sheetProtection/>
  <mergeCells count="11">
    <mergeCell ref="C3:C4"/>
    <mergeCell ref="B25:B29"/>
    <mergeCell ref="B22:B24"/>
    <mergeCell ref="A22:A29"/>
    <mergeCell ref="A20:K21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5">
      <selection activeCell="F27" sqref="D26:F2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8" t="s">
        <v>24</v>
      </c>
      <c r="B1" s="78"/>
      <c r="C1" s="78"/>
      <c r="D1" s="78"/>
      <c r="E1" s="78"/>
      <c r="F1" s="78"/>
    </row>
    <row r="2" spans="1:6" ht="12.75">
      <c r="A2" s="79">
        <v>44718</v>
      </c>
      <c r="B2" s="80"/>
      <c r="C2" s="80"/>
      <c r="D2" s="79">
        <v>44718</v>
      </c>
      <c r="E2" s="80"/>
      <c r="F2" s="80"/>
    </row>
    <row r="3" spans="1:6" ht="12.75">
      <c r="A3" s="80" t="s">
        <v>18</v>
      </c>
      <c r="B3" s="80"/>
      <c r="C3" s="80"/>
      <c r="D3" s="80" t="s">
        <v>19</v>
      </c>
      <c r="E3" s="80"/>
      <c r="F3" s="80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54" t="s">
        <v>36</v>
      </c>
      <c r="B5" s="55">
        <v>99</v>
      </c>
      <c r="C5" s="54">
        <f aca="true" t="shared" si="0" ref="C5:C14">ABS(104-B5)</f>
        <v>5</v>
      </c>
      <c r="D5" s="54" t="s">
        <v>37</v>
      </c>
      <c r="E5" s="54">
        <v>382</v>
      </c>
      <c r="F5" s="54">
        <f aca="true" t="shared" si="1" ref="F5:F14">ABS(312-E5)</f>
        <v>70</v>
      </c>
    </row>
    <row r="6" spans="1:6" ht="12.75">
      <c r="A6" s="31" t="s">
        <v>31</v>
      </c>
      <c r="B6" s="51">
        <v>82</v>
      </c>
      <c r="C6" s="3">
        <f t="shared" si="0"/>
        <v>22</v>
      </c>
      <c r="D6" s="46" t="s">
        <v>42</v>
      </c>
      <c r="E6" s="46">
        <v>195</v>
      </c>
      <c r="F6" s="31">
        <f t="shared" si="1"/>
        <v>117</v>
      </c>
    </row>
    <row r="7" spans="1:11" ht="12.75">
      <c r="A7" s="31" t="s">
        <v>37</v>
      </c>
      <c r="B7" s="52">
        <v>77</v>
      </c>
      <c r="C7" s="3">
        <f t="shared" si="0"/>
        <v>27</v>
      </c>
      <c r="D7" s="31" t="s">
        <v>36</v>
      </c>
      <c r="E7" s="31">
        <v>442</v>
      </c>
      <c r="F7" s="31">
        <f t="shared" si="1"/>
        <v>130</v>
      </c>
      <c r="K7" s="29"/>
    </row>
    <row r="8" spans="1:11" ht="12.75">
      <c r="A8" s="31" t="s">
        <v>41</v>
      </c>
      <c r="B8" s="51">
        <v>132</v>
      </c>
      <c r="C8" s="3">
        <f t="shared" si="0"/>
        <v>28</v>
      </c>
      <c r="D8" s="31" t="s">
        <v>40</v>
      </c>
      <c r="E8" s="46">
        <v>150</v>
      </c>
      <c r="F8" s="31">
        <f t="shared" si="1"/>
        <v>162</v>
      </c>
      <c r="K8" s="29"/>
    </row>
    <row r="9" spans="1:11" ht="12.75">
      <c r="A9" s="46" t="s">
        <v>39</v>
      </c>
      <c r="B9" s="51">
        <v>142</v>
      </c>
      <c r="C9" s="3">
        <f t="shared" si="0"/>
        <v>38</v>
      </c>
      <c r="D9" s="46" t="s">
        <v>34</v>
      </c>
      <c r="E9" s="46">
        <v>125</v>
      </c>
      <c r="F9" s="31">
        <f t="shared" si="1"/>
        <v>187</v>
      </c>
      <c r="K9" s="29"/>
    </row>
    <row r="10" spans="1:11" ht="12.75">
      <c r="A10" s="46" t="s">
        <v>35</v>
      </c>
      <c r="B10" s="51">
        <v>57</v>
      </c>
      <c r="C10" s="3">
        <f t="shared" si="0"/>
        <v>47</v>
      </c>
      <c r="D10" s="31" t="s">
        <v>31</v>
      </c>
      <c r="E10" s="46">
        <v>612</v>
      </c>
      <c r="F10" s="31">
        <f t="shared" si="1"/>
        <v>300</v>
      </c>
      <c r="K10" s="29"/>
    </row>
    <row r="11" spans="1:11" ht="12.75">
      <c r="A11" s="46" t="s">
        <v>33</v>
      </c>
      <c r="B11" s="51">
        <v>56</v>
      </c>
      <c r="C11" s="3">
        <f t="shared" si="0"/>
        <v>48</v>
      </c>
      <c r="D11" s="46" t="s">
        <v>39</v>
      </c>
      <c r="E11" s="46">
        <v>650</v>
      </c>
      <c r="F11" s="31">
        <f t="shared" si="1"/>
        <v>338</v>
      </c>
      <c r="K11" s="29"/>
    </row>
    <row r="12" spans="1:11" ht="12.75">
      <c r="A12" s="46" t="s">
        <v>42</v>
      </c>
      <c r="B12" s="51">
        <v>190</v>
      </c>
      <c r="C12" s="3">
        <f t="shared" si="0"/>
        <v>86</v>
      </c>
      <c r="D12" s="31" t="s">
        <v>41</v>
      </c>
      <c r="E12" s="46">
        <v>750</v>
      </c>
      <c r="F12" s="31">
        <f t="shared" si="1"/>
        <v>438</v>
      </c>
      <c r="K12" s="29"/>
    </row>
    <row r="13" spans="1:11" ht="12.75">
      <c r="A13" s="46" t="s">
        <v>34</v>
      </c>
      <c r="B13" s="51">
        <v>7</v>
      </c>
      <c r="C13" s="3">
        <f t="shared" si="0"/>
        <v>97</v>
      </c>
      <c r="D13" s="46" t="s">
        <v>33</v>
      </c>
      <c r="E13" s="46">
        <v>948</v>
      </c>
      <c r="F13" s="31">
        <f t="shared" si="1"/>
        <v>636</v>
      </c>
      <c r="K13" s="29"/>
    </row>
    <row r="14" spans="1:11" ht="12.75">
      <c r="A14" s="31" t="s">
        <v>40</v>
      </c>
      <c r="B14" s="51">
        <v>4.5</v>
      </c>
      <c r="C14" s="3">
        <f t="shared" si="0"/>
        <v>99.5</v>
      </c>
      <c r="D14" s="46" t="s">
        <v>35</v>
      </c>
      <c r="E14" s="46">
        <v>1000</v>
      </c>
      <c r="F14" s="31">
        <f t="shared" si="1"/>
        <v>688</v>
      </c>
      <c r="K14" s="29"/>
    </row>
    <row r="15" spans="1:11" ht="12.75">
      <c r="A15" s="49"/>
      <c r="B15" s="50"/>
      <c r="C15" s="49"/>
      <c r="D15" s="31"/>
      <c r="E15" s="46"/>
      <c r="F15" s="31"/>
      <c r="K15" s="29"/>
    </row>
    <row r="16" spans="1:11" ht="12.75">
      <c r="A16" s="46"/>
      <c r="B16" s="51"/>
      <c r="C16" s="46"/>
      <c r="D16" s="46"/>
      <c r="E16" s="35"/>
      <c r="F16" s="35"/>
      <c r="K16" s="29"/>
    </row>
    <row r="17" spans="1:11" ht="12.75">
      <c r="A17" s="31"/>
      <c r="B17" s="53"/>
      <c r="C17" s="46"/>
      <c r="D17" s="34"/>
      <c r="E17" s="35"/>
      <c r="F17" s="35"/>
      <c r="K17" s="29"/>
    </row>
    <row r="18" spans="1:6" ht="12.75" customHeight="1">
      <c r="A18" s="88" t="s">
        <v>23</v>
      </c>
      <c r="B18" s="89"/>
      <c r="C18" s="89"/>
      <c r="D18" s="89"/>
      <c r="E18" s="89"/>
      <c r="F18" s="90"/>
    </row>
    <row r="19" spans="1:6" ht="12.75">
      <c r="A19" s="91" t="s">
        <v>25</v>
      </c>
      <c r="B19" s="92"/>
      <c r="C19" s="93"/>
      <c r="D19" s="91" t="s">
        <v>26</v>
      </c>
      <c r="E19" s="92"/>
      <c r="F19" s="93"/>
    </row>
    <row r="20" spans="1:6" ht="12.75">
      <c r="A20" s="94"/>
      <c r="B20" s="95"/>
      <c r="C20" s="96"/>
      <c r="D20" s="94"/>
      <c r="E20" s="95"/>
      <c r="F20" s="96"/>
    </row>
    <row r="21" spans="1:6" ht="12.75">
      <c r="A21" s="81" t="s">
        <v>44</v>
      </c>
      <c r="B21" s="82"/>
      <c r="C21" s="83"/>
      <c r="D21" s="87" t="s">
        <v>43</v>
      </c>
      <c r="E21" s="82"/>
      <c r="F21" s="83"/>
    </row>
    <row r="22" spans="1:6" ht="39.75" customHeight="1">
      <c r="A22" s="84"/>
      <c r="B22" s="85"/>
      <c r="C22" s="86"/>
      <c r="D22" s="84"/>
      <c r="E22" s="85"/>
      <c r="F22" s="86"/>
    </row>
    <row r="23" spans="1:6" ht="12.75">
      <c r="A23" s="78" t="s">
        <v>24</v>
      </c>
      <c r="B23" s="78"/>
      <c r="C23" s="78"/>
      <c r="D23" s="78"/>
      <c r="E23" s="78"/>
      <c r="F23" s="78"/>
    </row>
    <row r="24" spans="1:6" ht="12.75">
      <c r="A24" s="79">
        <v>44725</v>
      </c>
      <c r="B24" s="80"/>
      <c r="C24" s="80"/>
      <c r="D24" s="79">
        <v>44725</v>
      </c>
      <c r="E24" s="80"/>
      <c r="F24" s="80"/>
    </row>
    <row r="25" spans="1:6" ht="12.75">
      <c r="A25" s="80" t="s">
        <v>18</v>
      </c>
      <c r="B25" s="80"/>
      <c r="C25" s="80"/>
      <c r="D25" s="80" t="s">
        <v>19</v>
      </c>
      <c r="E25" s="80"/>
      <c r="F25" s="80"/>
    </row>
    <row r="26" spans="1:6" ht="12.75">
      <c r="A26" s="31" t="s">
        <v>32</v>
      </c>
      <c r="B26" s="31" t="s">
        <v>21</v>
      </c>
      <c r="C26" s="31" t="s">
        <v>22</v>
      </c>
      <c r="D26" s="47" t="s">
        <v>32</v>
      </c>
      <c r="E26" s="47" t="s">
        <v>21</v>
      </c>
      <c r="F26" s="47" t="s">
        <v>22</v>
      </c>
    </row>
    <row r="27" spans="1:6" ht="15">
      <c r="A27" s="54" t="s">
        <v>31</v>
      </c>
      <c r="B27" s="55">
        <v>280</v>
      </c>
      <c r="C27" s="54">
        <f>ABS(290-B27)</f>
        <v>10</v>
      </c>
      <c r="D27" s="54" t="s">
        <v>47</v>
      </c>
      <c r="E27" s="54">
        <v>1983</v>
      </c>
      <c r="F27" s="54">
        <f>ABS(1983-E27)</f>
        <v>0</v>
      </c>
    </row>
    <row r="28" spans="1:6" ht="15">
      <c r="A28" s="47" t="s">
        <v>50</v>
      </c>
      <c r="B28" s="97">
        <v>300</v>
      </c>
      <c r="C28" s="98">
        <f>ABS(290-B28)</f>
        <v>10</v>
      </c>
      <c r="D28" s="47" t="s">
        <v>35</v>
      </c>
      <c r="E28" s="47">
        <v>1982</v>
      </c>
      <c r="F28" s="98">
        <f>ABS(1983-E28)</f>
        <v>1</v>
      </c>
    </row>
    <row r="29" spans="1:6" ht="15">
      <c r="A29" s="98" t="s">
        <v>36</v>
      </c>
      <c r="B29" s="99">
        <v>240</v>
      </c>
      <c r="C29" s="98">
        <f>ABS(290-B29)</f>
        <v>50</v>
      </c>
      <c r="D29" s="98" t="s">
        <v>31</v>
      </c>
      <c r="E29" s="98">
        <v>1993</v>
      </c>
      <c r="F29" s="98">
        <f>ABS(1983-E29)</f>
        <v>10</v>
      </c>
    </row>
    <row r="30" spans="1:6" ht="15">
      <c r="A30" s="47" t="s">
        <v>48</v>
      </c>
      <c r="B30" s="97">
        <v>240</v>
      </c>
      <c r="C30" s="98">
        <f>ABS(290-B30)</f>
        <v>50</v>
      </c>
      <c r="D30" s="47" t="s">
        <v>46</v>
      </c>
      <c r="E30" s="47">
        <v>1995</v>
      </c>
      <c r="F30" s="98">
        <f>ABS(1983-E30)</f>
        <v>12</v>
      </c>
    </row>
    <row r="31" spans="1:6" ht="15">
      <c r="A31" s="47" t="s">
        <v>35</v>
      </c>
      <c r="B31" s="97">
        <v>238</v>
      </c>
      <c r="C31" s="98">
        <f>ABS(290-B31)</f>
        <v>52</v>
      </c>
      <c r="D31" s="47" t="s">
        <v>49</v>
      </c>
      <c r="E31" s="47">
        <v>1995</v>
      </c>
      <c r="F31" s="98">
        <f>ABS(1983-E31)</f>
        <v>12</v>
      </c>
    </row>
    <row r="32" spans="1:6" ht="15">
      <c r="A32" s="47" t="s">
        <v>34</v>
      </c>
      <c r="B32" s="97">
        <v>210</v>
      </c>
      <c r="C32" s="98">
        <f>ABS(290-B32)</f>
        <v>80</v>
      </c>
      <c r="D32" s="98" t="s">
        <v>36</v>
      </c>
      <c r="E32" s="47">
        <v>1997</v>
      </c>
      <c r="F32" s="98">
        <f>ABS(1983-E32)</f>
        <v>14</v>
      </c>
    </row>
    <row r="33" spans="1:6" ht="15">
      <c r="A33" s="47" t="s">
        <v>47</v>
      </c>
      <c r="B33" s="97">
        <v>470</v>
      </c>
      <c r="C33" s="98">
        <f>ABS(290-B33)</f>
        <v>180</v>
      </c>
      <c r="D33" s="47" t="s">
        <v>34</v>
      </c>
      <c r="E33" s="47">
        <v>1998</v>
      </c>
      <c r="F33" s="98">
        <f>ABS(1983-E33)</f>
        <v>15</v>
      </c>
    </row>
    <row r="34" spans="1:6" ht="15">
      <c r="A34" s="47" t="s">
        <v>46</v>
      </c>
      <c r="B34" s="97">
        <v>473</v>
      </c>
      <c r="C34" s="98">
        <f>ABS(290-B34)</f>
        <v>183</v>
      </c>
      <c r="D34" s="47" t="s">
        <v>33</v>
      </c>
      <c r="E34" s="47">
        <v>1998</v>
      </c>
      <c r="F34" s="98">
        <f>ABS(1983-E34)</f>
        <v>15</v>
      </c>
    </row>
    <row r="35" spans="1:6" ht="15">
      <c r="A35" s="47" t="s">
        <v>49</v>
      </c>
      <c r="B35" s="97">
        <v>100</v>
      </c>
      <c r="C35" s="98">
        <f>ABS(290-B35)</f>
        <v>190</v>
      </c>
      <c r="D35" s="47" t="s">
        <v>50</v>
      </c>
      <c r="E35" s="47">
        <v>1961</v>
      </c>
      <c r="F35" s="98">
        <f>ABS(1983-E35)</f>
        <v>22</v>
      </c>
    </row>
    <row r="36" spans="1:6" ht="15">
      <c r="A36" s="47" t="s">
        <v>33</v>
      </c>
      <c r="B36" s="97">
        <v>600</v>
      </c>
      <c r="C36" s="98">
        <f>ABS(290-B36)</f>
        <v>310</v>
      </c>
      <c r="D36" s="47" t="s">
        <v>48</v>
      </c>
      <c r="E36" s="47">
        <v>0</v>
      </c>
      <c r="F36" s="98">
        <f>ABS(1983-E36)</f>
        <v>1983</v>
      </c>
    </row>
    <row r="37" spans="1:6" ht="15">
      <c r="A37" s="47"/>
      <c r="B37" s="97"/>
      <c r="C37" s="98"/>
      <c r="D37" s="31"/>
      <c r="E37" s="46"/>
      <c r="F37" s="31"/>
    </row>
    <row r="38" spans="1:6" ht="12.75">
      <c r="A38" s="46"/>
      <c r="B38" s="51"/>
      <c r="C38" s="46"/>
      <c r="D38" s="46"/>
      <c r="E38" s="35"/>
      <c r="F38" s="35"/>
    </row>
    <row r="39" spans="1:6" ht="12.75">
      <c r="A39" s="31"/>
      <c r="B39" s="53"/>
      <c r="C39" s="46"/>
      <c r="D39" s="34"/>
      <c r="E39" s="35"/>
      <c r="F39" s="35"/>
    </row>
    <row r="40" spans="1:6" ht="12.75">
      <c r="A40" s="88" t="s">
        <v>23</v>
      </c>
      <c r="B40" s="89"/>
      <c r="C40" s="89"/>
      <c r="D40" s="89"/>
      <c r="E40" s="89"/>
      <c r="F40" s="90"/>
    </row>
    <row r="41" spans="1:6" ht="12.75">
      <c r="A41" s="91" t="s">
        <v>25</v>
      </c>
      <c r="B41" s="92"/>
      <c r="C41" s="93"/>
      <c r="D41" s="91" t="s">
        <v>26</v>
      </c>
      <c r="E41" s="92"/>
      <c r="F41" s="93"/>
    </row>
    <row r="42" spans="1:6" ht="12.75">
      <c r="A42" s="94"/>
      <c r="B42" s="95"/>
      <c r="C42" s="96"/>
      <c r="D42" s="94"/>
      <c r="E42" s="95"/>
      <c r="F42" s="96"/>
    </row>
    <row r="43" spans="1:6" ht="12.75">
      <c r="A43" s="81" t="s">
        <v>52</v>
      </c>
      <c r="B43" s="82"/>
      <c r="C43" s="83"/>
      <c r="D43" s="87" t="s">
        <v>51</v>
      </c>
      <c r="E43" s="82"/>
      <c r="F43" s="83"/>
    </row>
    <row r="44" spans="1:6" ht="12.75">
      <c r="A44" s="84"/>
      <c r="B44" s="85"/>
      <c r="C44" s="86"/>
      <c r="D44" s="84"/>
      <c r="E44" s="85"/>
      <c r="F44" s="86"/>
    </row>
  </sheetData>
  <sheetProtection/>
  <mergeCells count="20"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2022-06-13T21:02:09Z</dcterms:modified>
  <cp:category/>
  <cp:version/>
  <cp:contentType/>
  <cp:contentStatus/>
</cp:coreProperties>
</file>