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120" windowWidth="11355" windowHeight="8700" activeTab="0"/>
  </bookViews>
  <sheets>
    <sheet name="League Table" sheetId="1" r:id="rId1"/>
    <sheet name="Bonus Round Results" sheetId="2" r:id="rId2"/>
  </sheets>
  <definedNames/>
  <calcPr fullCalcOnLoad="1"/>
</workbook>
</file>

<file path=xl/sharedStrings.xml><?xml version="1.0" encoding="utf-8"?>
<sst xmlns="http://schemas.openxmlformats.org/spreadsheetml/2006/main" count="119" uniqueCount="56">
  <si>
    <t>League Position</t>
  </si>
  <si>
    <t>Team Name</t>
  </si>
  <si>
    <t>Total Points</t>
  </si>
  <si>
    <t>Round 1</t>
  </si>
  <si>
    <t>Round 2</t>
  </si>
  <si>
    <t>Round 3</t>
  </si>
  <si>
    <t>Round 4</t>
  </si>
  <si>
    <t>Round 5</t>
  </si>
  <si>
    <t>Av Score</t>
  </si>
  <si>
    <t>QUIZ STATS</t>
  </si>
  <si>
    <t>Quiz Subjects</t>
  </si>
  <si>
    <t>Statistics</t>
  </si>
  <si>
    <t>Winners Score</t>
  </si>
  <si>
    <t>Teams</t>
  </si>
  <si>
    <t>Average Score</t>
  </si>
  <si>
    <t>Week Number:</t>
  </si>
  <si>
    <t>Quizzes Played</t>
  </si>
  <si>
    <t>Bonus #1</t>
  </si>
  <si>
    <t>Bonus #2</t>
  </si>
  <si>
    <t>`</t>
  </si>
  <si>
    <t>Answer</t>
  </si>
  <si>
    <t>Difference</t>
  </si>
  <si>
    <t>Wipe Out Bonus Round</t>
  </si>
  <si>
    <t>Bonus Questions #1 &amp; #2</t>
  </si>
  <si>
    <t>Wipe out High</t>
  </si>
  <si>
    <t>Wipe Out Low</t>
  </si>
  <si>
    <t>MUSIC INTROS</t>
  </si>
  <si>
    <t>GENERAL KNOWLEDGE</t>
  </si>
  <si>
    <t>F&amp;D S&amp;L TV&amp;FIL,M</t>
  </si>
  <si>
    <t>S&amp;N H&amp;G A&amp;L</t>
  </si>
  <si>
    <t>PICK N MIX</t>
  </si>
  <si>
    <t>TEAM NAME</t>
  </si>
  <si>
    <t>I AM SMARTICUS</t>
  </si>
  <si>
    <t>THREE SECOND MEMORY</t>
  </si>
  <si>
    <t>RONS RED</t>
  </si>
  <si>
    <t>WHERES ASHLEY</t>
  </si>
  <si>
    <t xml:space="preserve">SETH </t>
  </si>
  <si>
    <t>The Rutland &amp; Derby - Monday Night Quiz - Quiz League #93</t>
  </si>
  <si>
    <t>TBA</t>
  </si>
  <si>
    <t>THE ATLANTIC CONNECTION</t>
  </si>
  <si>
    <t>RATE OUR QUAILS</t>
  </si>
  <si>
    <t>AGATHA QUIZTIE</t>
  </si>
  <si>
    <t>LEICETER HC</t>
  </si>
  <si>
    <t>AND IN LAST PLACE</t>
  </si>
  <si>
    <t>DRUMSTICK QUASHIE</t>
  </si>
  <si>
    <t>THE SPOONIES</t>
  </si>
  <si>
    <t>WHERES ASHLY = 14</t>
  </si>
  <si>
    <t xml:space="preserve">IN LAST PLACE = R </t>
  </si>
  <si>
    <t>FAMOUS FACES</t>
  </si>
  <si>
    <t>* * * * * * * * * * CLICK ON TAB BELOW FOR BONUS ROUND RESULTS * * * * * * * * *</t>
  </si>
  <si>
    <t>STEVES</t>
  </si>
  <si>
    <t>WINOS</t>
  </si>
  <si>
    <t>FRUITY</t>
  </si>
  <si>
    <t>WINOS = 2</t>
  </si>
  <si>
    <t>PICK N MIX = 8</t>
  </si>
  <si>
    <t>NAME THE YEAR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</si>
</sst>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2" fontId="5" fillId="0" borderId="0" xfId="0" applyNumberFormat="1" applyFont="1" applyBorder="1" applyAlignment="1">
      <alignment vertical="center" textRotation="180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72" fontId="0" fillId="0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1" xfId="0" applyFont="1" applyFill="1" applyBorder="1" applyAlignment="1">
      <alignment/>
    </xf>
    <xf numFmtId="177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16" fontId="0" fillId="33" borderId="16" xfId="0" applyNumberForma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2" fontId="0" fillId="33" borderId="10" xfId="0" applyNumberFormat="1" applyFill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47" fillId="33" borderId="15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35" fillId="29" borderId="10" xfId="48" applyBorder="1" applyAlignment="1">
      <alignment/>
    </xf>
    <xf numFmtId="0" fontId="35" fillId="29" borderId="10" xfId="48" applyBorder="1" applyAlignment="1">
      <alignment horizontal="right"/>
    </xf>
    <xf numFmtId="9" fontId="0" fillId="0" borderId="0" xfId="59" applyFont="1" applyBorder="1" applyAlignment="1">
      <alignment horizontal="left"/>
    </xf>
    <xf numFmtId="0" fontId="0" fillId="33" borderId="10" xfId="0" applyFont="1" applyFill="1" applyBorder="1" applyAlignment="1">
      <alignment horizontal="right"/>
    </xf>
    <xf numFmtId="0" fontId="35" fillId="33" borderId="10" xfId="48" applyFill="1" applyBorder="1" applyAlignment="1">
      <alignment/>
    </xf>
    <xf numFmtId="0" fontId="35" fillId="33" borderId="10" xfId="48" applyFill="1" applyBorder="1" applyAlignment="1">
      <alignment horizontal="righ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textRotation="180"/>
    </xf>
    <xf numFmtId="0" fontId="7" fillId="34" borderId="17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PageLayoutView="0" workbookViewId="0" topLeftCell="A1">
      <selection activeCell="J20" sqref="B5:J20"/>
    </sheetView>
  </sheetViews>
  <sheetFormatPr defaultColWidth="9.140625" defaultRowHeight="12.75"/>
  <cols>
    <col min="1" max="1" width="9.140625" style="1" customWidth="1"/>
    <col min="2" max="2" width="48.28125" style="1" bestFit="1" customWidth="1"/>
    <col min="3" max="3" width="14.28125" style="1" bestFit="1" customWidth="1"/>
    <col min="4" max="4" width="15.8515625" style="1" bestFit="1" customWidth="1"/>
    <col min="5" max="7" width="14.140625" style="1" bestFit="1" customWidth="1"/>
    <col min="8" max="9" width="12.28125" style="1" customWidth="1"/>
    <col min="10" max="10" width="10.8515625" style="0" bestFit="1" customWidth="1"/>
    <col min="11" max="11" width="13.140625" style="10" bestFit="1" customWidth="1"/>
  </cols>
  <sheetData>
    <row r="1" spans="1:11" ht="12.75">
      <c r="A1" s="57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11" ht="12.75">
      <c r="A2" s="60" t="s">
        <v>15</v>
      </c>
      <c r="B2" s="61"/>
      <c r="C2" s="61"/>
      <c r="D2" s="61"/>
      <c r="E2" s="61"/>
      <c r="F2" s="61"/>
      <c r="G2" s="61"/>
      <c r="H2" s="26">
        <v>2</v>
      </c>
      <c r="I2" s="26"/>
      <c r="J2" s="62"/>
      <c r="K2" s="63"/>
    </row>
    <row r="3" spans="1:11" ht="12.75" customHeight="1">
      <c r="A3" s="64" t="s">
        <v>0</v>
      </c>
      <c r="B3" s="66" t="s">
        <v>1</v>
      </c>
      <c r="C3" s="64" t="s">
        <v>16</v>
      </c>
      <c r="D3" s="32" t="s">
        <v>19</v>
      </c>
      <c r="E3" s="33"/>
      <c r="F3" s="33"/>
      <c r="G3" s="33"/>
      <c r="H3" s="33"/>
      <c r="I3" s="34"/>
      <c r="J3" s="64" t="s">
        <v>2</v>
      </c>
      <c r="K3" s="9" t="s">
        <v>13</v>
      </c>
    </row>
    <row r="4" spans="1:11" ht="12.75">
      <c r="A4" s="65"/>
      <c r="B4" s="67"/>
      <c r="C4" s="65"/>
      <c r="D4" s="2">
        <v>44746</v>
      </c>
      <c r="E4" s="2">
        <v>44760</v>
      </c>
      <c r="F4" s="35">
        <f>E4+7</f>
        <v>44767</v>
      </c>
      <c r="G4" s="2">
        <f>F4+7</f>
        <v>44774</v>
      </c>
      <c r="H4" s="2"/>
      <c r="I4" s="2"/>
      <c r="J4" s="65"/>
      <c r="K4" s="9" t="s">
        <v>14</v>
      </c>
    </row>
    <row r="5" spans="1:11" s="24" customFormat="1" ht="12.75" customHeight="1">
      <c r="A5" s="25">
        <v>1</v>
      </c>
      <c r="B5" s="43" t="s">
        <v>30</v>
      </c>
      <c r="C5" s="38">
        <f>COUNTIF(D5:H5,"&lt;&gt;")</f>
        <v>2</v>
      </c>
      <c r="D5" s="38">
        <v>59.5</v>
      </c>
      <c r="E5" s="55">
        <v>51.5</v>
      </c>
      <c r="F5" s="36"/>
      <c r="G5" s="44"/>
      <c r="H5" s="38"/>
      <c r="I5" s="38"/>
      <c r="J5" s="38">
        <f>SUM(D5:H5)</f>
        <v>111</v>
      </c>
      <c r="K5" s="23">
        <f>J5/C5</f>
        <v>55.5</v>
      </c>
    </row>
    <row r="6" spans="1:11" s="24" customFormat="1" ht="15">
      <c r="A6" s="25">
        <f aca="true" t="shared" si="0" ref="A6:A20">A5+1</f>
        <v>2</v>
      </c>
      <c r="B6" s="50" t="s">
        <v>35</v>
      </c>
      <c r="C6" s="38">
        <f>COUNTIF(D6:H6,"&lt;&gt;")</f>
        <v>2</v>
      </c>
      <c r="D6" s="38">
        <v>54.5</v>
      </c>
      <c r="E6" s="55">
        <v>48</v>
      </c>
      <c r="F6" s="36"/>
      <c r="G6" s="44"/>
      <c r="H6" s="38"/>
      <c r="I6" s="38"/>
      <c r="J6" s="38">
        <f>SUM(D6:H6)</f>
        <v>102.5</v>
      </c>
      <c r="K6" s="23">
        <f aca="true" t="shared" si="1" ref="K6:K14">J6/C6</f>
        <v>51.25</v>
      </c>
    </row>
    <row r="7" spans="1:11" s="24" customFormat="1" ht="12.75">
      <c r="A7" s="25">
        <f t="shared" si="0"/>
        <v>3</v>
      </c>
      <c r="B7" s="43" t="s">
        <v>34</v>
      </c>
      <c r="C7" s="38">
        <f>COUNTIF(D7:H7,"&lt;&gt;")</f>
        <v>2</v>
      </c>
      <c r="D7" s="38">
        <v>47.5</v>
      </c>
      <c r="E7" s="55">
        <v>39</v>
      </c>
      <c r="F7" s="36"/>
      <c r="G7" s="44"/>
      <c r="H7" s="38"/>
      <c r="I7" s="38"/>
      <c r="J7" s="38">
        <f>SUM(D7:H7)</f>
        <v>86.5</v>
      </c>
      <c r="K7" s="23">
        <f t="shared" si="1"/>
        <v>43.25</v>
      </c>
    </row>
    <row r="8" spans="1:11" s="24" customFormat="1" ht="12" customHeight="1">
      <c r="A8" s="25">
        <f t="shared" si="0"/>
        <v>4</v>
      </c>
      <c r="B8" s="43" t="s">
        <v>40</v>
      </c>
      <c r="C8" s="38">
        <f>COUNTIF(D8:H8,"&lt;&gt;")</f>
        <v>2</v>
      </c>
      <c r="D8" s="38">
        <v>41.5</v>
      </c>
      <c r="E8" s="55">
        <v>41.5</v>
      </c>
      <c r="F8" s="36"/>
      <c r="G8" s="44"/>
      <c r="H8" s="38"/>
      <c r="I8" s="38"/>
      <c r="J8" s="38">
        <f>SUM(D8:H8)</f>
        <v>83</v>
      </c>
      <c r="K8" s="23">
        <f t="shared" si="1"/>
        <v>41.5</v>
      </c>
    </row>
    <row r="9" spans="1:11" s="24" customFormat="1" ht="12.75">
      <c r="A9" s="25">
        <f t="shared" si="0"/>
        <v>5</v>
      </c>
      <c r="B9" s="43" t="s">
        <v>44</v>
      </c>
      <c r="C9" s="38">
        <f>COUNTIF(D9:H9,"&lt;&gt;")</f>
        <v>2</v>
      </c>
      <c r="D9" s="38">
        <v>45.5</v>
      </c>
      <c r="E9" s="55">
        <v>36.5</v>
      </c>
      <c r="F9" s="36"/>
      <c r="G9" s="44"/>
      <c r="H9" s="38"/>
      <c r="I9" s="38"/>
      <c r="J9" s="38">
        <f>SUM(D9:H9)</f>
        <v>82</v>
      </c>
      <c r="K9" s="23">
        <f t="shared" si="1"/>
        <v>41</v>
      </c>
    </row>
    <row r="10" spans="1:11" s="24" customFormat="1" ht="15">
      <c r="A10" s="25">
        <f t="shared" si="0"/>
        <v>6</v>
      </c>
      <c r="B10" s="50" t="s">
        <v>36</v>
      </c>
      <c r="C10" s="38">
        <f>COUNTIF(D10:H10,"&lt;&gt;")</f>
        <v>1</v>
      </c>
      <c r="D10" s="38">
        <v>49</v>
      </c>
      <c r="E10" s="55"/>
      <c r="F10" s="36"/>
      <c r="G10" s="44"/>
      <c r="H10" s="38"/>
      <c r="I10" s="38"/>
      <c r="J10" s="38">
        <f>SUM(D10:H10)</f>
        <v>49</v>
      </c>
      <c r="K10" s="23">
        <f t="shared" si="1"/>
        <v>49</v>
      </c>
    </row>
    <row r="11" spans="1:11" s="24" customFormat="1" ht="12.75">
      <c r="A11" s="25">
        <f t="shared" si="0"/>
        <v>7</v>
      </c>
      <c r="B11" s="43" t="s">
        <v>33</v>
      </c>
      <c r="C11" s="38">
        <f>COUNTIF(D11:H11,"&lt;&gt;")</f>
        <v>1</v>
      </c>
      <c r="D11" s="38">
        <v>47.5</v>
      </c>
      <c r="E11" s="55"/>
      <c r="F11" s="36"/>
      <c r="G11" s="44"/>
      <c r="H11" s="38"/>
      <c r="I11" s="38"/>
      <c r="J11" s="38">
        <f>SUM(D11:H11)</f>
        <v>47.5</v>
      </c>
      <c r="K11" s="23">
        <f t="shared" si="1"/>
        <v>47.5</v>
      </c>
    </row>
    <row r="12" spans="1:11" s="24" customFormat="1" ht="12.75">
      <c r="A12" s="25">
        <f t="shared" si="0"/>
        <v>8</v>
      </c>
      <c r="B12" s="43" t="s">
        <v>32</v>
      </c>
      <c r="C12" s="38">
        <f>COUNTIF(D12:H12,"&lt;&gt;")</f>
        <v>1</v>
      </c>
      <c r="D12" s="38">
        <v>46</v>
      </c>
      <c r="E12" s="55"/>
      <c r="F12" s="36"/>
      <c r="G12" s="44"/>
      <c r="H12" s="38"/>
      <c r="I12" s="38"/>
      <c r="J12" s="38">
        <f>SUM(D12:H12)</f>
        <v>46</v>
      </c>
      <c r="K12" s="23">
        <f t="shared" si="1"/>
        <v>46</v>
      </c>
    </row>
    <row r="13" spans="1:11" s="24" customFormat="1" ht="12.75">
      <c r="A13" s="25">
        <f t="shared" si="0"/>
        <v>9</v>
      </c>
      <c r="B13" s="43" t="s">
        <v>39</v>
      </c>
      <c r="C13" s="38">
        <f>COUNTIF(D13:H13,"&lt;&gt;")</f>
        <v>1</v>
      </c>
      <c r="D13" s="38">
        <v>43</v>
      </c>
      <c r="E13" s="55"/>
      <c r="F13" s="36"/>
      <c r="G13" s="44"/>
      <c r="H13" s="38"/>
      <c r="I13" s="38"/>
      <c r="J13" s="38">
        <f>SUM(D13:H13)</f>
        <v>43</v>
      </c>
      <c r="K13" s="23">
        <f t="shared" si="1"/>
        <v>43</v>
      </c>
    </row>
    <row r="14" spans="1:11" s="24" customFormat="1" ht="12.75">
      <c r="A14" s="25">
        <f t="shared" si="0"/>
        <v>10</v>
      </c>
      <c r="B14" s="43" t="s">
        <v>43</v>
      </c>
      <c r="C14" s="38">
        <f>COUNTIF(D14:H14,"&lt;&gt;")</f>
        <v>1</v>
      </c>
      <c r="D14" s="38">
        <v>42.5</v>
      </c>
      <c r="E14" s="55"/>
      <c r="F14" s="36"/>
      <c r="G14" s="44"/>
      <c r="H14" s="38"/>
      <c r="I14" s="38"/>
      <c r="J14" s="38">
        <f>SUM(D14:H14)</f>
        <v>42.5</v>
      </c>
      <c r="K14" s="23">
        <f t="shared" si="1"/>
        <v>42.5</v>
      </c>
    </row>
    <row r="15" spans="1:11" s="24" customFormat="1" ht="12.75">
      <c r="A15" s="25">
        <f t="shared" si="0"/>
        <v>11</v>
      </c>
      <c r="B15" s="43" t="s">
        <v>45</v>
      </c>
      <c r="C15" s="38">
        <f>COUNTIF(D15:H15,"&lt;&gt;")</f>
        <v>1</v>
      </c>
      <c r="D15" s="38">
        <v>40.5</v>
      </c>
      <c r="E15" s="55"/>
      <c r="F15" s="36"/>
      <c r="G15" s="44"/>
      <c r="H15" s="38"/>
      <c r="I15" s="38"/>
      <c r="J15" s="38">
        <f>SUM(D15:H15)</f>
        <v>40.5</v>
      </c>
      <c r="K15" s="23">
        <f>J15/C15</f>
        <v>40.5</v>
      </c>
    </row>
    <row r="16" spans="1:11" s="24" customFormat="1" ht="12.75">
      <c r="A16" s="25">
        <f t="shared" si="0"/>
        <v>12</v>
      </c>
      <c r="B16" s="43" t="s">
        <v>42</v>
      </c>
      <c r="C16" s="38">
        <f>COUNTIF(D16:H16,"&lt;&gt;")</f>
        <v>1</v>
      </c>
      <c r="D16" s="38">
        <v>39</v>
      </c>
      <c r="E16" s="55"/>
      <c r="F16" s="36"/>
      <c r="G16" s="44"/>
      <c r="H16" s="38"/>
      <c r="I16" s="38"/>
      <c r="J16" s="38">
        <f>SUM(D16:H16)</f>
        <v>39</v>
      </c>
      <c r="K16" s="23">
        <f>J16/C16</f>
        <v>39</v>
      </c>
    </row>
    <row r="17" spans="1:11" s="24" customFormat="1" ht="13.5" customHeight="1">
      <c r="A17" s="25">
        <f t="shared" si="0"/>
        <v>13</v>
      </c>
      <c r="B17" s="43" t="s">
        <v>51</v>
      </c>
      <c r="C17" s="38">
        <f>COUNTIF(D17:H17,"&lt;&gt;")</f>
        <v>1</v>
      </c>
      <c r="D17" s="38"/>
      <c r="E17" s="55">
        <v>38</v>
      </c>
      <c r="F17" s="36"/>
      <c r="G17" s="44"/>
      <c r="H17" s="38"/>
      <c r="I17" s="38"/>
      <c r="J17" s="38">
        <f>SUM(D17:H17)</f>
        <v>38</v>
      </c>
      <c r="K17" s="23">
        <f>J17/C17</f>
        <v>38</v>
      </c>
    </row>
    <row r="18" spans="1:11" s="24" customFormat="1" ht="13.5" customHeight="1">
      <c r="A18" s="25">
        <f t="shared" si="0"/>
        <v>14</v>
      </c>
      <c r="B18" s="43" t="s">
        <v>41</v>
      </c>
      <c r="C18" s="38">
        <f>COUNTIF(D18:H18,"&lt;&gt;")</f>
        <v>1</v>
      </c>
      <c r="D18" s="38">
        <v>33</v>
      </c>
      <c r="E18" s="55"/>
      <c r="F18" s="36"/>
      <c r="G18" s="44"/>
      <c r="H18" s="38"/>
      <c r="I18" s="38"/>
      <c r="J18" s="38">
        <f>SUM(D18:H18)</f>
        <v>33</v>
      </c>
      <c r="K18" s="23">
        <f>J18/C18</f>
        <v>33</v>
      </c>
    </row>
    <row r="19" spans="1:11" s="24" customFormat="1" ht="13.5" customHeight="1">
      <c r="A19" s="25">
        <f t="shared" si="0"/>
        <v>15</v>
      </c>
      <c r="B19" s="52" t="s">
        <v>38</v>
      </c>
      <c r="C19" s="38">
        <f>COUNTIF(D19:H19,"&lt;&gt;")</f>
        <v>1</v>
      </c>
      <c r="D19" s="38">
        <v>31</v>
      </c>
      <c r="E19" s="55"/>
      <c r="F19" s="36"/>
      <c r="G19" s="44"/>
      <c r="H19" s="38"/>
      <c r="I19" s="38"/>
      <c r="J19" s="38">
        <f>SUM(D19:H19)</f>
        <v>31</v>
      </c>
      <c r="K19" s="23">
        <f>J19/C19</f>
        <v>31</v>
      </c>
    </row>
    <row r="20" spans="1:11" s="24" customFormat="1" ht="13.5" customHeight="1">
      <c r="A20" s="25">
        <f t="shared" si="0"/>
        <v>16</v>
      </c>
      <c r="B20" s="43" t="s">
        <v>52</v>
      </c>
      <c r="C20" s="38">
        <f>COUNTIF(D20:H20,"&lt;&gt;")</f>
        <v>1</v>
      </c>
      <c r="D20" s="38"/>
      <c r="E20" s="55">
        <v>22.5</v>
      </c>
      <c r="F20" s="36"/>
      <c r="G20" s="44"/>
      <c r="H20" s="38"/>
      <c r="I20" s="38"/>
      <c r="J20" s="38">
        <f>SUM(D20:H20)</f>
        <v>22.5</v>
      </c>
      <c r="K20" s="23">
        <f>J20/C20</f>
        <v>22.5</v>
      </c>
    </row>
    <row r="21" spans="1:11" ht="12.75">
      <c r="A21" s="71" t="s">
        <v>49</v>
      </c>
      <c r="B21" s="72"/>
      <c r="C21" s="72"/>
      <c r="D21" s="72"/>
      <c r="E21" s="72"/>
      <c r="F21" s="73"/>
      <c r="G21" s="72"/>
      <c r="H21" s="72"/>
      <c r="I21" s="72"/>
      <c r="J21" s="72"/>
      <c r="K21" s="74"/>
    </row>
    <row r="22" spans="1:11" ht="12.75">
      <c r="A22" s="75"/>
      <c r="B22" s="76"/>
      <c r="C22" s="76"/>
      <c r="D22" s="76"/>
      <c r="E22" s="76"/>
      <c r="F22" s="76"/>
      <c r="G22" s="76"/>
      <c r="H22" s="76"/>
      <c r="I22" s="76"/>
      <c r="J22" s="76"/>
      <c r="K22" s="77"/>
    </row>
    <row r="23" spans="1:11" ht="12.75">
      <c r="A23" s="70" t="s">
        <v>9</v>
      </c>
      <c r="B23" s="69" t="s">
        <v>11</v>
      </c>
      <c r="C23" s="7" t="s">
        <v>8</v>
      </c>
      <c r="D23" s="9">
        <f>SUM(D5:D20)/D25</f>
        <v>44.285714285714285</v>
      </c>
      <c r="E23" s="9">
        <f>SUM(E5:E20)/E25</f>
        <v>39.57142857142857</v>
      </c>
      <c r="F23" s="37"/>
      <c r="G23" s="39"/>
      <c r="H23" s="39"/>
      <c r="I23" s="9"/>
      <c r="J23" s="4"/>
      <c r="K23" s="16"/>
    </row>
    <row r="24" spans="1:11" ht="12.75">
      <c r="A24" s="70"/>
      <c r="B24" s="69"/>
      <c r="C24" s="8" t="s">
        <v>12</v>
      </c>
      <c r="D24" s="9">
        <f>MAX(D5:D20)</f>
        <v>59.5</v>
      </c>
      <c r="E24" s="9">
        <f>MAX(E5:E20)</f>
        <v>51.5</v>
      </c>
      <c r="F24" s="37"/>
      <c r="G24" s="39"/>
      <c r="H24" s="39"/>
      <c r="I24" s="9"/>
      <c r="J24" s="14"/>
      <c r="K24" s="15"/>
    </row>
    <row r="25" spans="1:11" ht="12.75">
      <c r="A25" s="70"/>
      <c r="B25" s="69"/>
      <c r="C25" s="11" t="s">
        <v>13</v>
      </c>
      <c r="D25" s="12">
        <f>COUNTIF(D5:D20,"&lt;&gt;")</f>
        <v>14</v>
      </c>
      <c r="E25" s="12">
        <f>COUNTIF(E5:E20,"&lt;&gt;")</f>
        <v>7</v>
      </c>
      <c r="F25" s="37"/>
      <c r="G25" s="40"/>
      <c r="H25" s="40"/>
      <c r="I25" s="12"/>
      <c r="J25" s="16"/>
      <c r="K25" s="15"/>
    </row>
    <row r="26" spans="1:11" ht="12.75">
      <c r="A26" s="70"/>
      <c r="B26" s="68" t="s">
        <v>10</v>
      </c>
      <c r="C26" s="3" t="s">
        <v>3</v>
      </c>
      <c r="D26" s="6" t="s">
        <v>26</v>
      </c>
      <c r="E26" s="6" t="s">
        <v>26</v>
      </c>
      <c r="F26" s="37"/>
      <c r="G26" s="41"/>
      <c r="H26" s="41"/>
      <c r="I26" s="6"/>
      <c r="J26" s="17"/>
      <c r="K26" s="48"/>
    </row>
    <row r="27" spans="1:11" ht="12.75">
      <c r="A27" s="70"/>
      <c r="B27" s="68"/>
      <c r="C27" s="3" t="s">
        <v>4</v>
      </c>
      <c r="D27" s="6" t="s">
        <v>28</v>
      </c>
      <c r="E27" s="6" t="s">
        <v>28</v>
      </c>
      <c r="F27" s="37"/>
      <c r="G27" s="41"/>
      <c r="H27" s="41"/>
      <c r="I27" s="6"/>
      <c r="J27" s="18"/>
      <c r="K27" s="19"/>
    </row>
    <row r="28" spans="1:11" ht="12.75">
      <c r="A28" s="70"/>
      <c r="B28" s="68"/>
      <c r="C28" s="3" t="s">
        <v>5</v>
      </c>
      <c r="D28" s="6" t="s">
        <v>48</v>
      </c>
      <c r="E28" s="6" t="s">
        <v>55</v>
      </c>
      <c r="F28" s="37"/>
      <c r="G28" s="41"/>
      <c r="H28" s="41"/>
      <c r="I28" s="6"/>
      <c r="J28" s="18"/>
      <c r="K28" s="19"/>
    </row>
    <row r="29" spans="1:11" ht="12.75" customHeight="1">
      <c r="A29" s="70"/>
      <c r="B29" s="68"/>
      <c r="C29" s="3" t="s">
        <v>6</v>
      </c>
      <c r="D29" s="6" t="s">
        <v>29</v>
      </c>
      <c r="E29" s="6" t="s">
        <v>29</v>
      </c>
      <c r="F29" s="37"/>
      <c r="G29" s="41"/>
      <c r="H29" s="41"/>
      <c r="I29" s="6"/>
      <c r="J29" s="18"/>
      <c r="K29" s="19"/>
    </row>
    <row r="30" spans="1:11" s="5" customFormat="1" ht="12.75" customHeight="1">
      <c r="A30" s="70"/>
      <c r="B30" s="68"/>
      <c r="C30" s="3" t="s">
        <v>7</v>
      </c>
      <c r="D30" s="6" t="s">
        <v>27</v>
      </c>
      <c r="E30" s="6" t="s">
        <v>27</v>
      </c>
      <c r="F30" s="37"/>
      <c r="G30" s="41"/>
      <c r="H30" s="41"/>
      <c r="I30" s="6"/>
      <c r="J30" s="18"/>
      <c r="K30" s="19"/>
    </row>
    <row r="31" spans="1:11" s="10" customFormat="1" ht="12.75">
      <c r="A31" s="20"/>
      <c r="B31" s="4"/>
      <c r="C31" s="1"/>
      <c r="D31" s="21"/>
      <c r="E31" s="22"/>
      <c r="F31" s="21"/>
      <c r="G31" s="28"/>
      <c r="H31" s="27"/>
      <c r="I31" s="27"/>
      <c r="J31" s="18"/>
      <c r="K31" s="19"/>
    </row>
    <row r="32" spans="1:11" s="13" customFormat="1" ht="12.75">
      <c r="A32" s="4"/>
      <c r="B32" s="4"/>
      <c r="C32" s="1"/>
      <c r="D32" s="1"/>
      <c r="E32" s="1"/>
      <c r="F32" s="1"/>
      <c r="G32" s="1"/>
      <c r="H32" s="1"/>
      <c r="I32" s="1"/>
      <c r="J32"/>
      <c r="K32" s="10"/>
    </row>
    <row r="33" ht="11.25" customHeight="1"/>
    <row r="35" ht="12.75">
      <c r="L35" s="10"/>
    </row>
  </sheetData>
  <sheetProtection/>
  <mergeCells count="11">
    <mergeCell ref="B26:B30"/>
    <mergeCell ref="B23:B25"/>
    <mergeCell ref="A23:A30"/>
    <mergeCell ref="A21:K22"/>
    <mergeCell ref="A1:K1"/>
    <mergeCell ref="A2:G2"/>
    <mergeCell ref="J2:K2"/>
    <mergeCell ref="J3:J4"/>
    <mergeCell ref="B3:B4"/>
    <mergeCell ref="A3:A4"/>
    <mergeCell ref="C3:C4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9">
      <selection activeCell="D37" sqref="D37"/>
    </sheetView>
  </sheetViews>
  <sheetFormatPr defaultColWidth="9.140625" defaultRowHeight="12.75"/>
  <cols>
    <col min="1" max="1" width="42.8515625" style="0" bestFit="1" customWidth="1"/>
    <col min="2" max="2" width="8.57421875" style="0" bestFit="1" customWidth="1"/>
    <col min="4" max="4" width="42.8515625" style="0" bestFit="1" customWidth="1"/>
    <col min="5" max="5" width="11.57421875" style="0" bestFit="1" customWidth="1"/>
    <col min="6" max="6" width="11.00390625" style="0" bestFit="1" customWidth="1"/>
  </cols>
  <sheetData>
    <row r="1" spans="1:6" ht="12.75">
      <c r="A1" s="91" t="s">
        <v>23</v>
      </c>
      <c r="B1" s="91"/>
      <c r="C1" s="91"/>
      <c r="D1" s="91"/>
      <c r="E1" s="91"/>
      <c r="F1" s="91"/>
    </row>
    <row r="2" spans="1:6" ht="12.75">
      <c r="A2" s="92">
        <v>44718</v>
      </c>
      <c r="B2" s="93"/>
      <c r="C2" s="93"/>
      <c r="D2" s="92">
        <v>44718</v>
      </c>
      <c r="E2" s="93"/>
      <c r="F2" s="93"/>
    </row>
    <row r="3" spans="1:6" ht="12.75">
      <c r="A3" s="93" t="s">
        <v>17</v>
      </c>
      <c r="B3" s="93"/>
      <c r="C3" s="93"/>
      <c r="D3" s="93" t="s">
        <v>18</v>
      </c>
      <c r="E3" s="93"/>
      <c r="F3" s="93"/>
    </row>
    <row r="4" spans="1:6" ht="12.75">
      <c r="A4" s="30" t="s">
        <v>31</v>
      </c>
      <c r="B4" s="30" t="s">
        <v>20</v>
      </c>
      <c r="C4" s="30" t="s">
        <v>21</v>
      </c>
      <c r="D4" s="30" t="s">
        <v>31</v>
      </c>
      <c r="E4" s="30" t="s">
        <v>20</v>
      </c>
      <c r="F4" s="30" t="s">
        <v>21</v>
      </c>
    </row>
    <row r="5" spans="1:6" ht="15">
      <c r="A5" s="46" t="s">
        <v>33</v>
      </c>
      <c r="B5" s="47">
        <v>42</v>
      </c>
      <c r="C5" s="46">
        <f aca="true" t="shared" si="0" ref="C5:C18">ABS(42-B5)</f>
        <v>0</v>
      </c>
      <c r="D5" s="43" t="s">
        <v>30</v>
      </c>
      <c r="E5" s="43">
        <v>1993</v>
      </c>
      <c r="F5" s="50">
        <f aca="true" t="shared" si="1" ref="F5:F18">ABS(1993-E5)</f>
        <v>0</v>
      </c>
    </row>
    <row r="6" spans="1:6" ht="15">
      <c r="A6" s="43" t="s">
        <v>45</v>
      </c>
      <c r="B6" s="49">
        <v>42</v>
      </c>
      <c r="C6" s="50">
        <f t="shared" si="0"/>
        <v>0</v>
      </c>
      <c r="D6" s="46" t="s">
        <v>36</v>
      </c>
      <c r="E6" s="46">
        <v>1993</v>
      </c>
      <c r="F6" s="46">
        <f t="shared" si="1"/>
        <v>0</v>
      </c>
    </row>
    <row r="7" spans="1:11" ht="15">
      <c r="A7" s="50" t="s">
        <v>35</v>
      </c>
      <c r="B7" s="51">
        <v>48</v>
      </c>
      <c r="C7" s="50">
        <f t="shared" si="0"/>
        <v>6</v>
      </c>
      <c r="D7" s="42" t="s">
        <v>43</v>
      </c>
      <c r="E7" s="42">
        <v>1993</v>
      </c>
      <c r="F7" s="50">
        <f t="shared" si="1"/>
        <v>0</v>
      </c>
      <c r="K7" s="29"/>
    </row>
    <row r="8" spans="1:11" ht="15">
      <c r="A8" s="43" t="s">
        <v>36</v>
      </c>
      <c r="B8" s="49">
        <v>48</v>
      </c>
      <c r="C8" s="50">
        <f t="shared" si="0"/>
        <v>6</v>
      </c>
      <c r="D8" s="42" t="s">
        <v>41</v>
      </c>
      <c r="E8" s="42">
        <v>1993</v>
      </c>
      <c r="F8" s="50">
        <f t="shared" si="1"/>
        <v>0</v>
      </c>
      <c r="K8" s="29"/>
    </row>
    <row r="9" spans="1:11" ht="15">
      <c r="A9" s="43" t="s">
        <v>43</v>
      </c>
      <c r="B9" s="49">
        <v>52</v>
      </c>
      <c r="C9" s="50">
        <f t="shared" si="0"/>
        <v>10</v>
      </c>
      <c r="D9" s="30" t="s">
        <v>39</v>
      </c>
      <c r="E9" s="42">
        <v>1993</v>
      </c>
      <c r="F9" s="50">
        <f t="shared" si="1"/>
        <v>0</v>
      </c>
      <c r="K9" s="29"/>
    </row>
    <row r="10" spans="1:11" ht="15">
      <c r="A10" s="43" t="s">
        <v>30</v>
      </c>
      <c r="B10" s="49">
        <v>54</v>
      </c>
      <c r="C10" s="50">
        <f t="shared" si="0"/>
        <v>12</v>
      </c>
      <c r="D10" s="42" t="s">
        <v>40</v>
      </c>
      <c r="E10" s="31">
        <v>1993</v>
      </c>
      <c r="F10" s="50">
        <f t="shared" si="1"/>
        <v>0</v>
      </c>
      <c r="K10" s="29"/>
    </row>
    <row r="11" spans="1:11" ht="15">
      <c r="A11" s="43" t="s">
        <v>34</v>
      </c>
      <c r="B11" s="49">
        <v>56</v>
      </c>
      <c r="C11" s="50">
        <f t="shared" si="0"/>
        <v>14</v>
      </c>
      <c r="D11" s="42" t="s">
        <v>33</v>
      </c>
      <c r="E11" s="42">
        <v>1994</v>
      </c>
      <c r="F11" s="50">
        <f t="shared" si="1"/>
        <v>1</v>
      </c>
      <c r="K11" s="29"/>
    </row>
    <row r="12" spans="1:11" ht="15">
      <c r="A12" s="43" t="s">
        <v>41</v>
      </c>
      <c r="B12" s="49">
        <v>26</v>
      </c>
      <c r="C12" s="50">
        <f t="shared" si="0"/>
        <v>16</v>
      </c>
      <c r="D12" s="30" t="s">
        <v>44</v>
      </c>
      <c r="E12" s="31">
        <v>1992</v>
      </c>
      <c r="F12" s="50">
        <f t="shared" si="1"/>
        <v>1</v>
      </c>
      <c r="K12" s="29"/>
    </row>
    <row r="13" spans="1:11" ht="15">
      <c r="A13" s="52" t="s">
        <v>38</v>
      </c>
      <c r="B13" s="53">
        <v>59</v>
      </c>
      <c r="C13" s="50">
        <f t="shared" si="0"/>
        <v>17</v>
      </c>
      <c r="D13" s="50" t="s">
        <v>35</v>
      </c>
      <c r="E13" s="50">
        <v>1991</v>
      </c>
      <c r="F13" s="50">
        <f t="shared" si="1"/>
        <v>2</v>
      </c>
      <c r="K13" s="29"/>
    </row>
    <row r="14" spans="1:11" ht="15">
      <c r="A14" s="43" t="s">
        <v>42</v>
      </c>
      <c r="B14" s="49">
        <v>65</v>
      </c>
      <c r="C14" s="50">
        <f t="shared" si="0"/>
        <v>23</v>
      </c>
      <c r="D14" s="42" t="s">
        <v>32</v>
      </c>
      <c r="E14" s="42">
        <v>1995</v>
      </c>
      <c r="F14" s="50">
        <f t="shared" si="1"/>
        <v>2</v>
      </c>
      <c r="K14" s="29"/>
    </row>
    <row r="15" spans="1:11" ht="15">
      <c r="A15" s="43" t="s">
        <v>44</v>
      </c>
      <c r="B15" s="54">
        <v>67</v>
      </c>
      <c r="C15" s="50">
        <f t="shared" si="0"/>
        <v>25</v>
      </c>
      <c r="D15" s="30" t="s">
        <v>42</v>
      </c>
      <c r="E15" s="42">
        <v>1990</v>
      </c>
      <c r="F15" s="50">
        <f t="shared" si="1"/>
        <v>3</v>
      </c>
      <c r="K15" s="29"/>
    </row>
    <row r="16" spans="1:11" ht="15">
      <c r="A16" s="43" t="s">
        <v>39</v>
      </c>
      <c r="B16" s="49">
        <v>0</v>
      </c>
      <c r="C16" s="50">
        <f t="shared" si="0"/>
        <v>42</v>
      </c>
      <c r="D16" s="45" t="s">
        <v>38</v>
      </c>
      <c r="E16" s="42">
        <v>1997</v>
      </c>
      <c r="F16" s="50">
        <f t="shared" si="1"/>
        <v>4</v>
      </c>
      <c r="K16" s="29"/>
    </row>
    <row r="17" spans="1:11" ht="15">
      <c r="A17" s="43" t="s">
        <v>40</v>
      </c>
      <c r="B17" s="49">
        <v>98</v>
      </c>
      <c r="C17" s="50">
        <f t="shared" si="0"/>
        <v>56</v>
      </c>
      <c r="D17" s="30" t="s">
        <v>45</v>
      </c>
      <c r="E17" s="42">
        <v>1998</v>
      </c>
      <c r="F17" s="50">
        <f t="shared" si="1"/>
        <v>5</v>
      </c>
      <c r="K17" s="29"/>
    </row>
    <row r="18" spans="1:11" ht="15">
      <c r="A18" s="43" t="s">
        <v>32</v>
      </c>
      <c r="B18" s="49">
        <v>280</v>
      </c>
      <c r="C18" s="50">
        <f t="shared" si="0"/>
        <v>238</v>
      </c>
      <c r="D18" s="42" t="s">
        <v>34</v>
      </c>
      <c r="E18" s="42">
        <v>1987</v>
      </c>
      <c r="F18" s="50">
        <f t="shared" si="1"/>
        <v>6</v>
      </c>
      <c r="K18" s="29"/>
    </row>
    <row r="19" spans="1:6" ht="12.75" customHeight="1">
      <c r="A19" s="94" t="s">
        <v>22</v>
      </c>
      <c r="B19" s="95"/>
      <c r="C19" s="95"/>
      <c r="D19" s="95"/>
      <c r="E19" s="95"/>
      <c r="F19" s="96"/>
    </row>
    <row r="20" spans="1:6" ht="12.75">
      <c r="A20" s="78" t="s">
        <v>24</v>
      </c>
      <c r="B20" s="79"/>
      <c r="C20" s="80"/>
      <c r="D20" s="78" t="s">
        <v>25</v>
      </c>
      <c r="E20" s="79"/>
      <c r="F20" s="80"/>
    </row>
    <row r="21" spans="1:6" ht="12.75">
      <c r="A21" s="81"/>
      <c r="B21" s="82"/>
      <c r="C21" s="83"/>
      <c r="D21" s="81"/>
      <c r="E21" s="82"/>
      <c r="F21" s="83"/>
    </row>
    <row r="22" spans="1:6" ht="12.75">
      <c r="A22" s="84" t="s">
        <v>46</v>
      </c>
      <c r="B22" s="85"/>
      <c r="C22" s="86"/>
      <c r="D22" s="90" t="s">
        <v>47</v>
      </c>
      <c r="E22" s="85"/>
      <c r="F22" s="86"/>
    </row>
    <row r="23" spans="1:6" ht="39.75" customHeight="1">
      <c r="A23" s="87"/>
      <c r="B23" s="88"/>
      <c r="C23" s="89"/>
      <c r="D23" s="87"/>
      <c r="E23" s="88"/>
      <c r="F23" s="89"/>
    </row>
    <row r="24" spans="1:6" ht="12.75">
      <c r="A24" s="91" t="s">
        <v>23</v>
      </c>
      <c r="B24" s="91"/>
      <c r="C24" s="91"/>
      <c r="D24" s="91"/>
      <c r="E24" s="91"/>
      <c r="F24" s="91"/>
    </row>
    <row r="25" spans="1:6" ht="12.75">
      <c r="A25" s="92">
        <v>44760</v>
      </c>
      <c r="B25" s="93"/>
      <c r="C25" s="93"/>
      <c r="D25" s="92">
        <v>44760</v>
      </c>
      <c r="E25" s="93"/>
      <c r="F25" s="93"/>
    </row>
    <row r="26" spans="1:6" ht="12.75">
      <c r="A26" s="93" t="s">
        <v>17</v>
      </c>
      <c r="B26" s="93"/>
      <c r="C26" s="93"/>
      <c r="D26" s="93" t="s">
        <v>18</v>
      </c>
      <c r="E26" s="93"/>
      <c r="F26" s="93"/>
    </row>
    <row r="27" spans="1:6" ht="12.75">
      <c r="A27" s="30" t="s">
        <v>31</v>
      </c>
      <c r="B27" s="30" t="s">
        <v>20</v>
      </c>
      <c r="C27" s="30" t="s">
        <v>21</v>
      </c>
      <c r="D27" s="30" t="s">
        <v>31</v>
      </c>
      <c r="E27" s="30" t="s">
        <v>20</v>
      </c>
      <c r="F27" s="30" t="s">
        <v>21</v>
      </c>
    </row>
    <row r="28" spans="1:6" ht="15">
      <c r="A28" s="46" t="s">
        <v>35</v>
      </c>
      <c r="B28" s="47">
        <v>104</v>
      </c>
      <c r="C28" s="46">
        <f aca="true" t="shared" si="2" ref="C28:C35">ABS(110-B28)</f>
        <v>6</v>
      </c>
      <c r="D28" s="46" t="s">
        <v>32</v>
      </c>
      <c r="E28" s="46">
        <v>750</v>
      </c>
      <c r="F28" s="46">
        <f aca="true" t="shared" si="3" ref="F28:F35">ABS(652-E28)</f>
        <v>98</v>
      </c>
    </row>
    <row r="29" spans="1:6" ht="15">
      <c r="A29" s="43" t="s">
        <v>50</v>
      </c>
      <c r="B29" s="49">
        <v>100</v>
      </c>
      <c r="C29" s="50">
        <f t="shared" si="2"/>
        <v>10</v>
      </c>
      <c r="D29" s="43" t="s">
        <v>51</v>
      </c>
      <c r="E29" s="43">
        <v>482</v>
      </c>
      <c r="F29" s="50">
        <f t="shared" si="3"/>
        <v>170</v>
      </c>
    </row>
    <row r="30" spans="1:6" ht="15">
      <c r="A30" s="43" t="s">
        <v>34</v>
      </c>
      <c r="B30" s="49">
        <v>98</v>
      </c>
      <c r="C30" s="50">
        <f t="shared" si="2"/>
        <v>12</v>
      </c>
      <c r="D30" s="50" t="s">
        <v>35</v>
      </c>
      <c r="E30" s="43">
        <v>396</v>
      </c>
      <c r="F30" s="50">
        <f t="shared" si="3"/>
        <v>256</v>
      </c>
    </row>
    <row r="31" spans="1:6" ht="15">
      <c r="A31" s="43" t="s">
        <v>51</v>
      </c>
      <c r="B31" s="54">
        <v>122</v>
      </c>
      <c r="C31" s="50">
        <f t="shared" si="2"/>
        <v>12</v>
      </c>
      <c r="D31" s="43" t="s">
        <v>30</v>
      </c>
      <c r="E31" s="43">
        <v>310</v>
      </c>
      <c r="F31" s="50">
        <f t="shared" si="3"/>
        <v>342</v>
      </c>
    </row>
    <row r="32" spans="1:6" ht="15">
      <c r="A32" s="43" t="s">
        <v>32</v>
      </c>
      <c r="B32" s="49">
        <v>90</v>
      </c>
      <c r="C32" s="50">
        <f t="shared" si="2"/>
        <v>20</v>
      </c>
      <c r="D32" s="43" t="s">
        <v>40</v>
      </c>
      <c r="E32" s="56">
        <v>249</v>
      </c>
      <c r="F32" s="50">
        <f t="shared" si="3"/>
        <v>403</v>
      </c>
    </row>
    <row r="33" spans="1:6" ht="15">
      <c r="A33" s="43" t="s">
        <v>40</v>
      </c>
      <c r="B33" s="49">
        <v>139</v>
      </c>
      <c r="C33" s="50">
        <f t="shared" si="2"/>
        <v>29</v>
      </c>
      <c r="D33" s="43" t="s">
        <v>50</v>
      </c>
      <c r="E33" s="50">
        <v>152</v>
      </c>
      <c r="F33" s="50">
        <f t="shared" si="3"/>
        <v>500</v>
      </c>
    </row>
    <row r="34" spans="1:6" ht="15">
      <c r="A34" s="43" t="s">
        <v>30</v>
      </c>
      <c r="B34" s="49">
        <v>180</v>
      </c>
      <c r="C34" s="50">
        <f t="shared" si="2"/>
        <v>70</v>
      </c>
      <c r="D34" s="43" t="s">
        <v>34</v>
      </c>
      <c r="E34" s="43">
        <v>145</v>
      </c>
      <c r="F34" s="50">
        <f t="shared" si="3"/>
        <v>507</v>
      </c>
    </row>
    <row r="35" spans="1:6" ht="15">
      <c r="A35" s="50" t="s">
        <v>52</v>
      </c>
      <c r="B35" s="51">
        <v>0</v>
      </c>
      <c r="C35" s="50">
        <f t="shared" si="2"/>
        <v>110</v>
      </c>
      <c r="D35" s="43" t="s">
        <v>52</v>
      </c>
      <c r="E35" s="56">
        <v>49</v>
      </c>
      <c r="F35" s="50">
        <f t="shared" si="3"/>
        <v>603</v>
      </c>
    </row>
    <row r="36" spans="1:6" ht="15">
      <c r="A36" s="43"/>
      <c r="B36" s="49"/>
      <c r="C36" s="50"/>
      <c r="D36" s="50"/>
      <c r="E36" s="50"/>
      <c r="F36" s="50"/>
    </row>
    <row r="37" spans="1:6" ht="15">
      <c r="A37" s="43"/>
      <c r="B37" s="49"/>
      <c r="C37" s="50"/>
      <c r="D37" s="43"/>
      <c r="E37" s="43"/>
      <c r="F37" s="50"/>
    </row>
    <row r="38" spans="1:6" ht="15">
      <c r="A38" s="43"/>
      <c r="B38" s="49"/>
      <c r="C38" s="50"/>
      <c r="D38" s="43"/>
      <c r="E38" s="43"/>
      <c r="F38" s="50"/>
    </row>
    <row r="39" spans="1:6" ht="15">
      <c r="A39" s="43"/>
      <c r="B39" s="49"/>
      <c r="C39" s="50"/>
      <c r="D39" s="45"/>
      <c r="E39" s="42"/>
      <c r="F39" s="50"/>
    </row>
    <row r="40" spans="1:6" ht="15">
      <c r="A40" s="52"/>
      <c r="B40" s="53"/>
      <c r="C40" s="50"/>
      <c r="D40" s="30"/>
      <c r="E40" s="42"/>
      <c r="F40" s="50"/>
    </row>
    <row r="41" spans="1:6" ht="15">
      <c r="A41" s="43"/>
      <c r="B41" s="49"/>
      <c r="C41" s="50"/>
      <c r="D41" s="42"/>
      <c r="E41" s="42"/>
      <c r="F41" s="50"/>
    </row>
    <row r="42" spans="1:6" ht="12.75">
      <c r="A42" s="94" t="s">
        <v>22</v>
      </c>
      <c r="B42" s="95"/>
      <c r="C42" s="95"/>
      <c r="D42" s="95"/>
      <c r="E42" s="95"/>
      <c r="F42" s="96"/>
    </row>
    <row r="43" spans="1:6" ht="12.75">
      <c r="A43" s="78" t="s">
        <v>24</v>
      </c>
      <c r="B43" s="79"/>
      <c r="C43" s="80"/>
      <c r="D43" s="78" t="s">
        <v>25</v>
      </c>
      <c r="E43" s="79"/>
      <c r="F43" s="80"/>
    </row>
    <row r="44" spans="1:6" ht="12.75">
      <c r="A44" s="81"/>
      <c r="B44" s="82"/>
      <c r="C44" s="83"/>
      <c r="D44" s="81"/>
      <c r="E44" s="82"/>
      <c r="F44" s="83"/>
    </row>
    <row r="45" spans="1:6" ht="12.75">
      <c r="A45" s="84" t="s">
        <v>54</v>
      </c>
      <c r="B45" s="85"/>
      <c r="C45" s="86"/>
      <c r="D45" s="90" t="s">
        <v>53</v>
      </c>
      <c r="E45" s="85"/>
      <c r="F45" s="86"/>
    </row>
    <row r="46" spans="1:6" ht="12.75">
      <c r="A46" s="87"/>
      <c r="B46" s="88"/>
      <c r="C46" s="89"/>
      <c r="D46" s="87"/>
      <c r="E46" s="88"/>
      <c r="F46" s="89"/>
    </row>
  </sheetData>
  <sheetProtection/>
  <mergeCells count="20">
    <mergeCell ref="A1:F1"/>
    <mergeCell ref="A2:C2"/>
    <mergeCell ref="A3:C3"/>
    <mergeCell ref="D2:F2"/>
    <mergeCell ref="A22:C23"/>
    <mergeCell ref="D22:F23"/>
    <mergeCell ref="D3:F3"/>
    <mergeCell ref="A19:F19"/>
    <mergeCell ref="A20:C21"/>
    <mergeCell ref="D20:F21"/>
    <mergeCell ref="A43:C44"/>
    <mergeCell ref="D43:F44"/>
    <mergeCell ref="A45:C46"/>
    <mergeCell ref="D45:F46"/>
    <mergeCell ref="A24:F24"/>
    <mergeCell ref="A25:C25"/>
    <mergeCell ref="D25:F25"/>
    <mergeCell ref="A26:C26"/>
    <mergeCell ref="D26:F26"/>
    <mergeCell ref="A42:F4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 Fawkes</cp:lastModifiedBy>
  <cp:lastPrinted>2012-09-03T11:00:00Z</cp:lastPrinted>
  <dcterms:created xsi:type="dcterms:W3CDTF">2010-09-21T23:33:28Z</dcterms:created>
  <dcterms:modified xsi:type="dcterms:W3CDTF">2022-07-19T20:46:31Z</dcterms:modified>
  <cp:category/>
  <cp:version/>
  <cp:contentType/>
  <cp:contentStatus/>
</cp:coreProperties>
</file>