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<sst xmlns="http://schemas.openxmlformats.org/spreadsheetml/2006/main" count="133" uniqueCount="61">
  <si>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</si>
  <si>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</si>
  <si>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</si>
  <si>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</si>
  <si>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</si>
  <si>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</si>
  <si>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</si>
  <si>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</si>
  <si>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</si>
  <si>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</si>
  <si>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</si>
  <si>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</si>
  <si>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</si>
  <si>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</si>
  <si>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</si>
  <si>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</si>
  <si>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</si>
  <si>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</si>
  <si>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</si>
  <si>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</si>
  <si>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</si>
  <si>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</si>
  <si>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</si>
  <si>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</si>
  <si>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</si>
  <si>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</si>
  <si>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</si>
  <si>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</si>
  <si>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</si>
  <si>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</si>
  <si>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</si>
  <si>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</si>
  <si>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</si>
  <si>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</si>
  <si>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</si>
  <si>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</si>
  <si>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FAMOUS FACES</t>
  </si>
  <si>
    <t>* * * * * * * * * * CLICK ON TAB BELOW FOR BONUS ROUND RESULTS * * * * * * * * *</t>
  </si>
  <si>
    <t>The Rutland &amp; Derby - Monday Night Quiz - Quiz League #95</t>
  </si>
  <si>
    <t>AND IN LAST PLACE</t>
  </si>
  <si>
    <t>LAST MINUTE</t>
  </si>
  <si>
    <t>QUIZZLE MY TITS BATMAN</t>
  </si>
  <si>
    <t>WHERE IS DAVE</t>
  </si>
  <si>
    <t>ABBIE</t>
  </si>
  <si>
    <t>THE FOREIGNERS</t>
  </si>
  <si>
    <t>WE ONLY POPPED IN FOR A PINT</t>
  </si>
  <si>
    <t>ROUND 2 NO NAME</t>
  </si>
  <si>
    <t>ROUND 2 NO NAME =1</t>
  </si>
  <si>
    <r>
      <rPr>
        <b/>
        <sz val="10"/>
        <color indexed="10"/>
        <rFont val="Arial"/>
        <family val="2"/>
      </rPr>
      <t>PICK N 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Smarticus</t>
    </r>
    <r>
      <rPr>
        <b/>
        <sz val="10"/>
        <rFont val="Arial"/>
        <family val="2"/>
      </rPr>
      <t xml:space="preserve"> = 13</t>
    </r>
  </si>
  <si>
    <t>PUMPKIN POUTINE</t>
  </si>
  <si>
    <t>SOUPS ANGELS</t>
  </si>
  <si>
    <t>SETH</t>
  </si>
  <si>
    <t>SHOW QUIZNESS</t>
  </si>
  <si>
    <t>BLUES CLUES</t>
  </si>
  <si>
    <t>GT2</t>
  </si>
  <si>
    <t>PHIL SQUAD</t>
  </si>
  <si>
    <t>QUIIZZ ON MY TITS</t>
  </si>
  <si>
    <r>
      <rPr>
        <b/>
        <sz val="10"/>
        <color indexed="10"/>
        <rFont val="Arial"/>
        <family val="2"/>
      </rPr>
      <t>GTS</t>
    </r>
    <r>
      <rPr>
        <b/>
        <sz val="10"/>
        <color indexed="17"/>
        <rFont val="Arial"/>
        <family val="2"/>
      </rPr>
      <t xml:space="preserve"> &amp; SOUPS ANGELS = 1</t>
    </r>
  </si>
  <si>
    <r>
      <rPr>
        <b/>
        <sz val="10"/>
        <color indexed="17"/>
        <rFont val="Arial"/>
        <family val="2"/>
      </rPr>
      <t>SHOW QUIZNESS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12</t>
    </r>
  </si>
  <si>
    <t>GTS</t>
  </si>
  <si>
    <t>PHD SQUAD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</si>
</sst>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0" fillId="33" borderId="10" xfId="48" applyFont="1" applyFill="1" applyBorder="1" applyAlignment="1">
      <alignment/>
    </xf>
    <xf numFmtId="0" fontId="30" fillId="33" borderId="10" xfId="48" applyFont="1" applyFill="1" applyBorder="1" applyAlignment="1">
      <alignment horizontal="right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right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H15" sqref="G15:H1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5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2.75">
      <c r="A2" s="58" t="s">
        <v>15</v>
      </c>
      <c r="B2" s="59"/>
      <c r="C2" s="59"/>
      <c r="D2" s="59"/>
      <c r="E2" s="59"/>
      <c r="F2" s="59"/>
      <c r="G2" s="59"/>
      <c r="H2" s="26">
        <v>2</v>
      </c>
      <c r="I2" s="26"/>
      <c r="J2" s="60"/>
      <c r="K2" s="61"/>
    </row>
    <row r="3" spans="1:11" ht="12.75" customHeight="1">
      <c r="A3" s="62" t="s">
        <v>0</v>
      </c>
      <c r="B3" s="64" t="s">
        <v>1</v>
      </c>
      <c r="C3" s="62" t="s">
        <v>16</v>
      </c>
      <c r="D3" s="31" t="s">
        <v>19</v>
      </c>
      <c r="E3" s="32"/>
      <c r="F3" s="32"/>
      <c r="G3" s="32"/>
      <c r="H3" s="32"/>
      <c r="I3" s="33"/>
      <c r="J3" s="62" t="s">
        <v>2</v>
      </c>
      <c r="K3" s="9" t="s">
        <v>13</v>
      </c>
    </row>
    <row r="4" spans="1:11" ht="12.75">
      <c r="A4" s="63"/>
      <c r="B4" s="65"/>
      <c r="C4" s="63"/>
      <c r="D4" s="2">
        <v>44858</v>
      </c>
      <c r="E4" s="2">
        <f>D4+7</f>
        <v>44865</v>
      </c>
      <c r="F4" s="34">
        <f>E4+7</f>
        <v>44872</v>
      </c>
      <c r="G4" s="2">
        <f>F4+7</f>
        <v>44879</v>
      </c>
      <c r="H4" s="2"/>
      <c r="I4" s="2"/>
      <c r="J4" s="63"/>
      <c r="K4" s="9" t="s">
        <v>14</v>
      </c>
    </row>
    <row r="5" spans="1:11" s="24" customFormat="1" ht="12.75" customHeight="1">
      <c r="A5" s="25">
        <v>1</v>
      </c>
      <c r="B5" t="s">
        <v>30</v>
      </c>
      <c r="C5" s="37">
        <f aca="true" t="shared" si="0" ref="C5:C24">COUNTIF(D5:H5,"&lt;&gt;")</f>
        <v>2</v>
      </c>
      <c r="D5" s="37">
        <v>57.5</v>
      </c>
      <c r="E5" s="47">
        <v>56</v>
      </c>
      <c r="F5" s="35"/>
      <c r="G5" s="42"/>
      <c r="H5" s="37"/>
      <c r="I5" s="37"/>
      <c r="J5" s="37">
        <f aca="true" t="shared" si="1" ref="J5:J23">SUM(D5:H5)</f>
        <v>113.5</v>
      </c>
      <c r="K5" s="23">
        <f>J5/C5</f>
        <v>56.75</v>
      </c>
    </row>
    <row r="6" spans="1:11" s="24" customFormat="1" ht="12.75">
      <c r="A6" s="25">
        <f aca="true" t="shared" si="2" ref="A6:A24">A5+1</f>
        <v>2</v>
      </c>
      <c r="B6" s="41" t="s">
        <v>32</v>
      </c>
      <c r="C6" s="37">
        <f t="shared" si="0"/>
        <v>2</v>
      </c>
      <c r="D6" s="37">
        <v>56</v>
      </c>
      <c r="E6" s="47">
        <v>46.5</v>
      </c>
      <c r="F6" s="35"/>
      <c r="G6" s="42"/>
      <c r="H6" s="37"/>
      <c r="I6" s="37"/>
      <c r="J6" s="37">
        <f t="shared" si="1"/>
        <v>102.5</v>
      </c>
      <c r="K6" s="23">
        <f aca="true" t="shared" si="3" ref="K6:K14">J6/C6</f>
        <v>51.25</v>
      </c>
    </row>
    <row r="7" spans="1:11" s="24" customFormat="1" ht="15">
      <c r="A7" s="25">
        <f t="shared" si="2"/>
        <v>3</v>
      </c>
      <c r="B7" s="49" t="s">
        <v>35</v>
      </c>
      <c r="C7" s="37">
        <f t="shared" si="0"/>
        <v>2</v>
      </c>
      <c r="D7" s="37">
        <v>54.5</v>
      </c>
      <c r="E7" s="47">
        <v>52</v>
      </c>
      <c r="F7" s="35"/>
      <c r="G7" s="42"/>
      <c r="H7" s="37"/>
      <c r="I7" s="37"/>
      <c r="J7" s="37">
        <f t="shared" si="1"/>
        <v>106.5</v>
      </c>
      <c r="K7" s="23">
        <f t="shared" si="3"/>
        <v>53.25</v>
      </c>
    </row>
    <row r="8" spans="1:11" s="24" customFormat="1" ht="12" customHeight="1">
      <c r="A8" s="25">
        <f t="shared" si="2"/>
        <v>4</v>
      </c>
      <c r="B8" s="49" t="s">
        <v>33</v>
      </c>
      <c r="C8" s="37">
        <f t="shared" si="0"/>
        <v>2</v>
      </c>
      <c r="D8" s="37">
        <v>52.5</v>
      </c>
      <c r="E8" s="47">
        <v>54</v>
      </c>
      <c r="F8" s="35"/>
      <c r="G8" s="42"/>
      <c r="H8" s="37"/>
      <c r="I8" s="37"/>
      <c r="J8" s="37">
        <f t="shared" si="1"/>
        <v>106.5</v>
      </c>
      <c r="K8" s="23">
        <f t="shared" si="3"/>
        <v>53.25</v>
      </c>
    </row>
    <row r="9" spans="1:11" s="24" customFormat="1" ht="12.75">
      <c r="A9" s="25">
        <f t="shared" si="2"/>
        <v>5</v>
      </c>
      <c r="B9" s="41" t="s">
        <v>34</v>
      </c>
      <c r="C9" s="37">
        <f t="shared" si="0"/>
        <v>2</v>
      </c>
      <c r="D9" s="37">
        <v>45.5</v>
      </c>
      <c r="E9" s="47">
        <v>51.5</v>
      </c>
      <c r="F9" s="35"/>
      <c r="G9" s="42"/>
      <c r="H9" s="37"/>
      <c r="I9" s="37"/>
      <c r="J9" s="37">
        <f t="shared" si="1"/>
        <v>97</v>
      </c>
      <c r="K9" s="23">
        <f t="shared" si="3"/>
        <v>48.5</v>
      </c>
    </row>
    <row r="10" spans="1:11" s="24" customFormat="1" ht="12.75">
      <c r="A10" s="25">
        <f t="shared" si="2"/>
        <v>6</v>
      </c>
      <c r="B10" s="41" t="s">
        <v>39</v>
      </c>
      <c r="C10" s="37">
        <f t="shared" si="0"/>
        <v>2</v>
      </c>
      <c r="D10" s="37">
        <v>42</v>
      </c>
      <c r="E10" s="47">
        <v>49</v>
      </c>
      <c r="F10" s="35"/>
      <c r="G10" s="42"/>
      <c r="H10" s="37"/>
      <c r="I10" s="37"/>
      <c r="J10" s="37">
        <f t="shared" si="1"/>
        <v>91</v>
      </c>
      <c r="K10" s="23">
        <f t="shared" si="3"/>
        <v>45.5</v>
      </c>
    </row>
    <row r="11" spans="1:11" s="24" customFormat="1" ht="12.75">
      <c r="A11" s="25">
        <f t="shared" si="2"/>
        <v>7</v>
      </c>
      <c r="B11" s="41" t="s">
        <v>42</v>
      </c>
      <c r="C11" s="37">
        <f t="shared" si="0"/>
        <v>1</v>
      </c>
      <c r="D11" s="37">
        <v>38</v>
      </c>
      <c r="E11" s="47"/>
      <c r="F11" s="35"/>
      <c r="G11" s="42"/>
      <c r="H11" s="37"/>
      <c r="I11" s="37"/>
      <c r="J11" s="37">
        <f t="shared" si="1"/>
        <v>38</v>
      </c>
      <c r="K11" s="23">
        <f t="shared" si="3"/>
        <v>38</v>
      </c>
    </row>
    <row r="12" spans="1:11" s="24" customFormat="1" ht="12.75">
      <c r="A12" s="25">
        <f t="shared" si="2"/>
        <v>8</v>
      </c>
      <c r="B12" s="41" t="s">
        <v>41</v>
      </c>
      <c r="C12" s="37">
        <f t="shared" si="0"/>
        <v>2</v>
      </c>
      <c r="D12" s="37">
        <v>36.5</v>
      </c>
      <c r="E12" s="47">
        <v>52.5</v>
      </c>
      <c r="F12" s="35"/>
      <c r="G12" s="42"/>
      <c r="H12" s="37"/>
      <c r="I12" s="37"/>
      <c r="J12" s="37">
        <f t="shared" si="1"/>
        <v>89</v>
      </c>
      <c r="K12" s="23">
        <f t="shared" si="3"/>
        <v>44.5</v>
      </c>
    </row>
    <row r="13" spans="1:11" s="24" customFormat="1" ht="12.75">
      <c r="A13" s="25">
        <f t="shared" si="2"/>
        <v>9</v>
      </c>
      <c r="B13" s="41" t="s">
        <v>45</v>
      </c>
      <c r="C13" s="37">
        <f t="shared" si="0"/>
        <v>1</v>
      </c>
      <c r="D13" s="37">
        <v>35.5</v>
      </c>
      <c r="E13" s="47"/>
      <c r="F13" s="35"/>
      <c r="G13" s="42"/>
      <c r="H13" s="37"/>
      <c r="I13" s="37"/>
      <c r="J13" s="37">
        <f t="shared" si="1"/>
        <v>35.5</v>
      </c>
      <c r="K13" s="23">
        <f t="shared" si="3"/>
        <v>35.5</v>
      </c>
    </row>
    <row r="14" spans="1:11" s="24" customFormat="1" ht="12.75">
      <c r="A14" s="25">
        <f t="shared" si="2"/>
        <v>10</v>
      </c>
      <c r="B14" s="41" t="s">
        <v>40</v>
      </c>
      <c r="C14" s="37">
        <f t="shared" si="0"/>
        <v>1</v>
      </c>
      <c r="D14" s="37">
        <v>24.5</v>
      </c>
      <c r="E14" s="47"/>
      <c r="F14" s="35"/>
      <c r="G14" s="42"/>
      <c r="H14" s="37"/>
      <c r="I14" s="37"/>
      <c r="J14" s="37">
        <f t="shared" si="1"/>
        <v>24.5</v>
      </c>
      <c r="K14" s="23">
        <f t="shared" si="3"/>
        <v>24.5</v>
      </c>
    </row>
    <row r="15" spans="1:11" s="24" customFormat="1" ht="12.75">
      <c r="A15" s="25">
        <f t="shared" si="2"/>
        <v>11</v>
      </c>
      <c r="B15" s="41" t="s">
        <v>46</v>
      </c>
      <c r="C15" s="37">
        <f t="shared" si="0"/>
        <v>1</v>
      </c>
      <c r="D15" s="37">
        <v>23.5</v>
      </c>
      <c r="E15" s="47"/>
      <c r="F15" s="35"/>
      <c r="G15" s="42"/>
      <c r="H15" s="37"/>
      <c r="I15" s="37"/>
      <c r="J15" s="37">
        <f t="shared" si="1"/>
        <v>23.5</v>
      </c>
      <c r="K15" s="23">
        <f>J15/C15</f>
        <v>23.5</v>
      </c>
    </row>
    <row r="16" spans="1:11" s="24" customFormat="1" ht="12.75">
      <c r="A16" s="25">
        <f t="shared" si="2"/>
        <v>12</v>
      </c>
      <c r="B16" s="41" t="s">
        <v>49</v>
      </c>
      <c r="C16" s="37">
        <f t="shared" si="0"/>
        <v>1</v>
      </c>
      <c r="D16" s="37"/>
      <c r="E16" s="47">
        <v>48.5</v>
      </c>
      <c r="F16" s="35"/>
      <c r="G16" s="42"/>
      <c r="H16" s="37"/>
      <c r="I16" s="37"/>
      <c r="J16" s="37">
        <f aca="true" t="shared" si="4" ref="J16:J24">SUM(D16:H16)</f>
        <v>48.5</v>
      </c>
      <c r="K16" s="23">
        <f aca="true" t="shared" si="5" ref="K16:K24">J16/C16</f>
        <v>48.5</v>
      </c>
    </row>
    <row r="17" spans="1:11" s="24" customFormat="1" ht="12.75">
      <c r="A17" s="25">
        <f t="shared" si="2"/>
        <v>13</v>
      </c>
      <c r="B17" s="41" t="s">
        <v>44</v>
      </c>
      <c r="C17" s="37">
        <f t="shared" si="0"/>
        <v>1</v>
      </c>
      <c r="D17" s="37">
        <v>23.5</v>
      </c>
      <c r="E17" s="47"/>
      <c r="F17" s="35"/>
      <c r="G17" s="42"/>
      <c r="H17" s="37"/>
      <c r="I17" s="37"/>
      <c r="J17" s="37">
        <f t="shared" si="4"/>
        <v>23.5</v>
      </c>
      <c r="K17" s="23">
        <f t="shared" si="5"/>
        <v>23.5</v>
      </c>
    </row>
    <row r="18" spans="1:11" s="24" customFormat="1" ht="12.75">
      <c r="A18" s="25">
        <f t="shared" si="2"/>
        <v>14</v>
      </c>
      <c r="B18" s="41" t="s">
        <v>53</v>
      </c>
      <c r="C18" s="37">
        <f t="shared" si="0"/>
        <v>1</v>
      </c>
      <c r="D18" s="37"/>
      <c r="E18" s="47">
        <v>40.5</v>
      </c>
      <c r="F18" s="35"/>
      <c r="G18" s="42"/>
      <c r="H18" s="37"/>
      <c r="I18" s="37"/>
      <c r="J18" s="37">
        <f t="shared" si="4"/>
        <v>40.5</v>
      </c>
      <c r="K18" s="23">
        <f t="shared" si="5"/>
        <v>40.5</v>
      </c>
    </row>
    <row r="19" spans="1:11" s="24" customFormat="1" ht="12.75">
      <c r="A19" s="25">
        <f t="shared" si="2"/>
        <v>15</v>
      </c>
      <c r="B19" s="41" t="s">
        <v>50</v>
      </c>
      <c r="C19" s="37">
        <f t="shared" si="0"/>
        <v>1</v>
      </c>
      <c r="D19" s="37"/>
      <c r="E19" s="47">
        <v>39</v>
      </c>
      <c r="F19" s="35"/>
      <c r="G19" s="42"/>
      <c r="H19" s="37"/>
      <c r="I19" s="37"/>
      <c r="J19" s="37">
        <f t="shared" si="4"/>
        <v>39</v>
      </c>
      <c r="K19" s="23">
        <f t="shared" si="5"/>
        <v>39</v>
      </c>
    </row>
    <row r="20" spans="1:11" s="24" customFormat="1" ht="12.75">
      <c r="A20" s="25">
        <f t="shared" si="2"/>
        <v>16</v>
      </c>
      <c r="B20" s="41" t="s">
        <v>60</v>
      </c>
      <c r="C20" s="37">
        <f t="shared" si="0"/>
        <v>1</v>
      </c>
      <c r="D20" s="37"/>
      <c r="E20" s="47">
        <v>29.5</v>
      </c>
      <c r="F20" s="35"/>
      <c r="G20" s="42"/>
      <c r="H20" s="37"/>
      <c r="I20" s="37"/>
      <c r="J20" s="37">
        <f t="shared" si="4"/>
        <v>29.5</v>
      </c>
      <c r="K20" s="23">
        <f t="shared" si="5"/>
        <v>29.5</v>
      </c>
    </row>
    <row r="21" spans="1:11" s="24" customFormat="1" ht="12.75">
      <c r="A21" s="25">
        <f t="shared" si="2"/>
        <v>17</v>
      </c>
      <c r="B21" s="41" t="s">
        <v>59</v>
      </c>
      <c r="C21" s="37">
        <f t="shared" si="0"/>
        <v>1</v>
      </c>
      <c r="D21" s="37"/>
      <c r="E21" s="47">
        <v>40.5</v>
      </c>
      <c r="F21" s="35"/>
      <c r="G21" s="42"/>
      <c r="H21" s="37"/>
      <c r="I21" s="37"/>
      <c r="J21" s="37">
        <f t="shared" si="4"/>
        <v>40.5</v>
      </c>
      <c r="K21" s="23">
        <f t="shared" si="5"/>
        <v>40.5</v>
      </c>
    </row>
    <row r="22" spans="1:11" s="24" customFormat="1" ht="12.75">
      <c r="A22" s="25">
        <f t="shared" si="2"/>
        <v>18</v>
      </c>
      <c r="B22" s="41" t="s">
        <v>51</v>
      </c>
      <c r="C22" s="37">
        <f t="shared" si="0"/>
        <v>1</v>
      </c>
      <c r="D22" s="37"/>
      <c r="E22" s="47">
        <v>51.5</v>
      </c>
      <c r="F22" s="35"/>
      <c r="G22" s="42"/>
      <c r="H22" s="37"/>
      <c r="I22" s="37"/>
      <c r="J22" s="37">
        <f t="shared" si="4"/>
        <v>51.5</v>
      </c>
      <c r="K22" s="23">
        <f t="shared" si="5"/>
        <v>51.5</v>
      </c>
    </row>
    <row r="23" spans="1:11" s="24" customFormat="1" ht="13.5" customHeight="1">
      <c r="A23" s="25">
        <f t="shared" si="2"/>
        <v>19</v>
      </c>
      <c r="B23" s="41" t="s">
        <v>43</v>
      </c>
      <c r="C23" s="37">
        <f t="shared" si="0"/>
        <v>1</v>
      </c>
      <c r="D23" s="37">
        <v>15</v>
      </c>
      <c r="E23" s="47"/>
      <c r="F23" s="35"/>
      <c r="G23" s="42"/>
      <c r="H23" s="37"/>
      <c r="I23" s="37"/>
      <c r="J23" s="37">
        <f t="shared" si="4"/>
        <v>15</v>
      </c>
      <c r="K23" s="23">
        <f t="shared" si="5"/>
        <v>15</v>
      </c>
    </row>
    <row r="24" spans="1:11" s="24" customFormat="1" ht="13.5" customHeight="1">
      <c r="A24" s="25">
        <f t="shared" si="2"/>
        <v>20</v>
      </c>
      <c r="B24" s="45" t="s">
        <v>52</v>
      </c>
      <c r="C24" s="37">
        <f t="shared" si="0"/>
        <v>1</v>
      </c>
      <c r="D24" s="37"/>
      <c r="E24" s="47">
        <v>62.5</v>
      </c>
      <c r="F24" s="35"/>
      <c r="G24" s="42"/>
      <c r="H24" s="37"/>
      <c r="I24" s="37"/>
      <c r="J24" s="37">
        <f t="shared" si="4"/>
        <v>62.5</v>
      </c>
      <c r="K24" s="23">
        <f t="shared" si="5"/>
        <v>62.5</v>
      </c>
    </row>
    <row r="25" spans="1:11" ht="12.75">
      <c r="A25" s="69" t="s">
        <v>37</v>
      </c>
      <c r="B25" s="70"/>
      <c r="C25" s="70"/>
      <c r="D25" s="70"/>
      <c r="E25" s="70"/>
      <c r="F25" s="71"/>
      <c r="G25" s="70"/>
      <c r="H25" s="70"/>
      <c r="I25" s="70"/>
      <c r="J25" s="70"/>
      <c r="K25" s="72"/>
    </row>
    <row r="26" spans="1:11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12.75">
      <c r="A27" s="68" t="s">
        <v>9</v>
      </c>
      <c r="B27" s="67" t="s">
        <v>11</v>
      </c>
      <c r="C27" s="7" t="s">
        <v>8</v>
      </c>
      <c r="D27" s="9">
        <f>SUM(D5:D24)/D29</f>
        <v>38.80769230769231</v>
      </c>
      <c r="E27" s="9">
        <f>SUM(E5:E24)/E29</f>
        <v>48.107142857142854</v>
      </c>
      <c r="F27" s="36"/>
      <c r="G27" s="38"/>
      <c r="H27" s="38"/>
      <c r="I27" s="9"/>
      <c r="J27" s="4"/>
      <c r="K27" s="16"/>
    </row>
    <row r="28" spans="1:11" ht="12.75">
      <c r="A28" s="68"/>
      <c r="B28" s="67"/>
      <c r="C28" s="8" t="s">
        <v>12</v>
      </c>
      <c r="D28" s="9">
        <f>MAX(D5:D24)</f>
        <v>57.5</v>
      </c>
      <c r="E28" s="9">
        <f>MAX(E5:E24)</f>
        <v>62.5</v>
      </c>
      <c r="F28" s="36"/>
      <c r="G28" s="38"/>
      <c r="H28" s="38"/>
      <c r="I28" s="9"/>
      <c r="J28" s="14"/>
      <c r="K28" s="15"/>
    </row>
    <row r="29" spans="1:11" ht="12.75">
      <c r="A29" s="68"/>
      <c r="B29" s="67"/>
      <c r="C29" s="11" t="s">
        <v>13</v>
      </c>
      <c r="D29" s="12">
        <f>COUNTIF(D5:D24,"&lt;&gt;")</f>
        <v>13</v>
      </c>
      <c r="E29" s="12">
        <f>COUNTIF(E5:E24,"&lt;&gt;")</f>
        <v>14</v>
      </c>
      <c r="F29" s="36"/>
      <c r="G29" s="39"/>
      <c r="H29" s="39"/>
      <c r="I29" s="12"/>
      <c r="J29" s="16"/>
      <c r="K29" s="15"/>
    </row>
    <row r="30" spans="1:11" ht="12.75">
      <c r="A30" s="68"/>
      <c r="B30" s="66" t="s">
        <v>10</v>
      </c>
      <c r="C30" s="3" t="s">
        <v>3</v>
      </c>
      <c r="D30" s="6" t="s">
        <v>26</v>
      </c>
      <c r="E30" s="6" t="s">
        <v>26</v>
      </c>
      <c r="F30" s="36"/>
      <c r="G30" s="40"/>
      <c r="H30" s="40"/>
      <c r="I30" s="6"/>
      <c r="J30" s="17"/>
      <c r="K30" s="43"/>
    </row>
    <row r="31" spans="1:11" ht="12.75">
      <c r="A31" s="68"/>
      <c r="B31" s="66"/>
      <c r="C31" s="3" t="s">
        <v>4</v>
      </c>
      <c r="D31" s="6" t="s">
        <v>28</v>
      </c>
      <c r="E31" s="6" t="s">
        <v>28</v>
      </c>
      <c r="F31" s="36"/>
      <c r="G31" s="40"/>
      <c r="H31" s="40"/>
      <c r="I31" s="6"/>
      <c r="J31" s="18"/>
      <c r="K31" s="19"/>
    </row>
    <row r="32" spans="1:11" ht="12.75">
      <c r="A32" s="68"/>
      <c r="B32" s="66"/>
      <c r="C32" s="3" t="s">
        <v>5</v>
      </c>
      <c r="D32" s="6" t="s">
        <v>36</v>
      </c>
      <c r="E32" s="6" t="s">
        <v>36</v>
      </c>
      <c r="F32" s="36"/>
      <c r="G32" s="40"/>
      <c r="H32" s="40"/>
      <c r="I32" s="6"/>
      <c r="J32" s="18"/>
      <c r="K32" s="19"/>
    </row>
    <row r="33" spans="1:11" ht="12.75" customHeight="1">
      <c r="A33" s="68"/>
      <c r="B33" s="66"/>
      <c r="C33" s="3" t="s">
        <v>6</v>
      </c>
      <c r="D33" s="6" t="s">
        <v>29</v>
      </c>
      <c r="E33" s="6" t="s">
        <v>29</v>
      </c>
      <c r="F33" s="36"/>
      <c r="G33" s="40"/>
      <c r="H33" s="40"/>
      <c r="I33" s="6"/>
      <c r="J33" s="18"/>
      <c r="K33" s="19"/>
    </row>
    <row r="34" spans="1:11" s="5" customFormat="1" ht="12.75" customHeight="1">
      <c r="A34" s="68"/>
      <c r="B34" s="66"/>
      <c r="C34" s="3" t="s">
        <v>7</v>
      </c>
      <c r="D34" s="6" t="s">
        <v>27</v>
      </c>
      <c r="E34" s="6" t="s">
        <v>27</v>
      </c>
      <c r="F34" s="36"/>
      <c r="G34" s="40"/>
      <c r="H34" s="40"/>
      <c r="I34" s="6"/>
      <c r="J34" s="18"/>
      <c r="K34" s="19"/>
    </row>
    <row r="35" spans="1:11" s="10" customFormat="1" ht="12.75">
      <c r="A35" s="20"/>
      <c r="B35" s="4"/>
      <c r="C35" s="1"/>
      <c r="D35" s="21"/>
      <c r="E35" s="22"/>
      <c r="F35" s="21"/>
      <c r="G35" s="28"/>
      <c r="H35" s="27"/>
      <c r="I35" s="27"/>
      <c r="J35" s="18"/>
      <c r="K35" s="19"/>
    </row>
    <row r="36" spans="1:11" s="13" customFormat="1" ht="12.75">
      <c r="A36" s="4"/>
      <c r="B36" s="4"/>
      <c r="C36" s="1"/>
      <c r="D36" s="1"/>
      <c r="E36" s="1"/>
      <c r="F36" s="1"/>
      <c r="G36" s="1"/>
      <c r="H36" s="1"/>
      <c r="I36" s="1"/>
      <c r="J36"/>
      <c r="K36" s="10"/>
    </row>
    <row r="37" ht="11.25" customHeight="1"/>
    <row r="39" ht="12.75">
      <c r="L39" s="10"/>
    </row>
  </sheetData>
  <sheetProtection/>
  <mergeCells count="11">
    <mergeCell ref="B30:B34"/>
    <mergeCell ref="B27:B29"/>
    <mergeCell ref="A27:A34"/>
    <mergeCell ref="A25:K26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4">
      <selection activeCell="H41" sqref="H41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6" t="s">
        <v>23</v>
      </c>
      <c r="B1" s="76"/>
      <c r="C1" s="76"/>
      <c r="D1" s="76"/>
      <c r="E1" s="76"/>
      <c r="F1" s="76"/>
    </row>
    <row r="2" spans="1:6" ht="12.75">
      <c r="A2" s="77">
        <v>44788</v>
      </c>
      <c r="B2" s="78"/>
      <c r="C2" s="78"/>
      <c r="D2" s="77">
        <v>44788</v>
      </c>
      <c r="E2" s="78"/>
      <c r="F2" s="78"/>
    </row>
    <row r="3" spans="1:6" ht="12.75">
      <c r="A3" s="78" t="s">
        <v>17</v>
      </c>
      <c r="B3" s="78"/>
      <c r="C3" s="78"/>
      <c r="D3" s="78" t="s">
        <v>18</v>
      </c>
      <c r="E3" s="78"/>
      <c r="F3" s="78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51" t="s">
        <v>32</v>
      </c>
      <c r="B5" s="52">
        <v>260</v>
      </c>
      <c r="C5" s="51">
        <f aca="true" t="shared" si="0" ref="C5:C17">ABS(254-B5)</f>
        <v>6</v>
      </c>
      <c r="D5" s="53" t="s">
        <v>30</v>
      </c>
      <c r="E5" s="48">
        <v>61</v>
      </c>
      <c r="F5" s="53">
        <f aca="true" t="shared" si="1" ref="F5:F17">ABS(65-E5)</f>
        <v>4</v>
      </c>
    </row>
    <row r="6" spans="1:6" ht="15">
      <c r="A6" s="41" t="s">
        <v>46</v>
      </c>
      <c r="B6" s="44">
        <v>269</v>
      </c>
      <c r="C6" s="53">
        <f t="shared" si="0"/>
        <v>15</v>
      </c>
      <c r="D6" s="41" t="s">
        <v>32</v>
      </c>
      <c r="E6" s="53">
        <v>70</v>
      </c>
      <c r="F6" s="53">
        <f t="shared" si="1"/>
        <v>5</v>
      </c>
    </row>
    <row r="7" spans="1:11" ht="15">
      <c r="A7" s="53" t="s">
        <v>30</v>
      </c>
      <c r="B7" s="54">
        <v>200</v>
      </c>
      <c r="C7" s="53">
        <f t="shared" si="0"/>
        <v>54</v>
      </c>
      <c r="D7" s="41" t="s">
        <v>45</v>
      </c>
      <c r="E7" s="41">
        <v>55</v>
      </c>
      <c r="F7" s="53">
        <f t="shared" si="1"/>
        <v>10</v>
      </c>
      <c r="K7" s="29"/>
    </row>
    <row r="8" spans="1:11" ht="15">
      <c r="A8" s="41" t="s">
        <v>34</v>
      </c>
      <c r="B8" s="44">
        <v>150</v>
      </c>
      <c r="C8" s="53">
        <f t="shared" si="0"/>
        <v>104</v>
      </c>
      <c r="D8" s="41" t="s">
        <v>34</v>
      </c>
      <c r="E8" s="48">
        <v>52</v>
      </c>
      <c r="F8" s="53">
        <f t="shared" si="1"/>
        <v>13</v>
      </c>
      <c r="K8" s="29"/>
    </row>
    <row r="9" spans="1:11" ht="15">
      <c r="A9" s="41" t="s">
        <v>39</v>
      </c>
      <c r="B9" s="44">
        <v>142</v>
      </c>
      <c r="C9" s="53">
        <f t="shared" si="0"/>
        <v>112</v>
      </c>
      <c r="D9" s="49" t="s">
        <v>33</v>
      </c>
      <c r="E9" s="41">
        <v>84</v>
      </c>
      <c r="F9" s="53">
        <f t="shared" si="1"/>
        <v>19</v>
      </c>
      <c r="K9" s="29"/>
    </row>
    <row r="10" spans="1:11" ht="15">
      <c r="A10" s="41" t="s">
        <v>43</v>
      </c>
      <c r="B10" s="44">
        <v>138</v>
      </c>
      <c r="C10" s="53">
        <f t="shared" si="0"/>
        <v>116</v>
      </c>
      <c r="D10" s="41" t="s">
        <v>42</v>
      </c>
      <c r="E10" s="41">
        <v>87</v>
      </c>
      <c r="F10" s="53">
        <f t="shared" si="1"/>
        <v>22</v>
      </c>
      <c r="K10" s="29"/>
    </row>
    <row r="11" spans="1:11" ht="15">
      <c r="A11" s="41" t="s">
        <v>40</v>
      </c>
      <c r="B11" s="44">
        <v>125</v>
      </c>
      <c r="C11" s="53">
        <f t="shared" si="0"/>
        <v>129</v>
      </c>
      <c r="D11" s="41" t="s">
        <v>41</v>
      </c>
      <c r="E11" s="41">
        <v>95</v>
      </c>
      <c r="F11" s="53">
        <f t="shared" si="1"/>
        <v>30</v>
      </c>
      <c r="K11" s="29"/>
    </row>
    <row r="12" spans="1:11" ht="15">
      <c r="A12" s="41" t="s">
        <v>41</v>
      </c>
      <c r="B12" s="44">
        <v>87</v>
      </c>
      <c r="C12" s="53">
        <f t="shared" si="0"/>
        <v>167</v>
      </c>
      <c r="D12" s="41" t="s">
        <v>39</v>
      </c>
      <c r="E12" s="41">
        <v>98</v>
      </c>
      <c r="F12" s="53">
        <f t="shared" si="1"/>
        <v>33</v>
      </c>
      <c r="K12" s="29"/>
    </row>
    <row r="13" spans="1:11" ht="15">
      <c r="A13" s="49" t="s">
        <v>33</v>
      </c>
      <c r="B13" s="50">
        <v>84</v>
      </c>
      <c r="C13" s="53">
        <f t="shared" si="0"/>
        <v>170</v>
      </c>
      <c r="D13" s="49" t="s">
        <v>35</v>
      </c>
      <c r="E13" s="41">
        <v>98</v>
      </c>
      <c r="F13" s="53">
        <f t="shared" si="1"/>
        <v>33</v>
      </c>
      <c r="K13" s="29"/>
    </row>
    <row r="14" spans="1:11" ht="15">
      <c r="A14" s="41" t="s">
        <v>44</v>
      </c>
      <c r="B14" s="44">
        <v>82</v>
      </c>
      <c r="C14" s="53">
        <f t="shared" si="0"/>
        <v>172</v>
      </c>
      <c r="D14" s="41" t="s">
        <v>40</v>
      </c>
      <c r="E14" s="49">
        <v>0</v>
      </c>
      <c r="F14" s="53">
        <f t="shared" si="1"/>
        <v>65</v>
      </c>
      <c r="K14" s="29"/>
    </row>
    <row r="15" spans="1:11" ht="15">
      <c r="A15" s="49" t="s">
        <v>35</v>
      </c>
      <c r="B15" s="50">
        <v>80</v>
      </c>
      <c r="C15" s="53">
        <f t="shared" si="0"/>
        <v>174</v>
      </c>
      <c r="D15" s="41" t="s">
        <v>44</v>
      </c>
      <c r="E15" s="41">
        <v>0</v>
      </c>
      <c r="F15" s="53">
        <f t="shared" si="1"/>
        <v>65</v>
      </c>
      <c r="K15" s="29"/>
    </row>
    <row r="16" spans="1:11" ht="15">
      <c r="A16" s="41" t="s">
        <v>45</v>
      </c>
      <c r="B16" s="44">
        <v>35</v>
      </c>
      <c r="C16" s="53">
        <f t="shared" si="0"/>
        <v>219</v>
      </c>
      <c r="D16" s="41" t="s">
        <v>43</v>
      </c>
      <c r="E16" s="41">
        <v>285</v>
      </c>
      <c r="F16" s="53">
        <f t="shared" si="1"/>
        <v>220</v>
      </c>
      <c r="K16" s="29"/>
    </row>
    <row r="17" spans="1:11" ht="15">
      <c r="A17" s="41" t="s">
        <v>42</v>
      </c>
      <c r="B17" s="46">
        <v>24</v>
      </c>
      <c r="C17" s="53">
        <f t="shared" si="0"/>
        <v>230</v>
      </c>
      <c r="D17" s="41" t="s">
        <v>46</v>
      </c>
      <c r="E17" s="49">
        <v>369</v>
      </c>
      <c r="F17" s="53">
        <f t="shared" si="1"/>
        <v>304</v>
      </c>
      <c r="K17" s="29"/>
    </row>
    <row r="18" spans="1:11" ht="15">
      <c r="A18" s="41"/>
      <c r="B18" s="44"/>
      <c r="C18" s="49"/>
      <c r="D18" s="41"/>
      <c r="E18" s="41"/>
      <c r="F18" s="49"/>
      <c r="K18" s="29"/>
    </row>
    <row r="19" spans="1:6" ht="12.75" customHeight="1">
      <c r="A19" s="86" t="s">
        <v>22</v>
      </c>
      <c r="B19" s="87"/>
      <c r="C19" s="87"/>
      <c r="D19" s="87"/>
      <c r="E19" s="87"/>
      <c r="F19" s="88"/>
    </row>
    <row r="20" spans="1:6" ht="12.75">
      <c r="A20" s="89" t="s">
        <v>24</v>
      </c>
      <c r="B20" s="90"/>
      <c r="C20" s="91"/>
      <c r="D20" s="89" t="s">
        <v>25</v>
      </c>
      <c r="E20" s="90"/>
      <c r="F20" s="91"/>
    </row>
    <row r="21" spans="1:6" ht="12.75">
      <c r="A21" s="92"/>
      <c r="B21" s="93"/>
      <c r="C21" s="94"/>
      <c r="D21" s="92"/>
      <c r="E21" s="93"/>
      <c r="F21" s="94"/>
    </row>
    <row r="22" spans="1:6" ht="12.75">
      <c r="A22" s="79" t="s">
        <v>48</v>
      </c>
      <c r="B22" s="80"/>
      <c r="C22" s="81"/>
      <c r="D22" s="85" t="s">
        <v>47</v>
      </c>
      <c r="E22" s="80"/>
      <c r="F22" s="81"/>
    </row>
    <row r="23" spans="1:6" ht="39.75" customHeight="1">
      <c r="A23" s="82"/>
      <c r="B23" s="83"/>
      <c r="C23" s="84"/>
      <c r="D23" s="82"/>
      <c r="E23" s="83"/>
      <c r="F23" s="84"/>
    </row>
    <row r="24" spans="1:6" ht="12.75">
      <c r="A24" s="76" t="s">
        <v>23</v>
      </c>
      <c r="B24" s="76"/>
      <c r="C24" s="76"/>
      <c r="D24" s="76"/>
      <c r="E24" s="76"/>
      <c r="F24" s="76"/>
    </row>
    <row r="25" spans="1:6" ht="12.75">
      <c r="A25" s="77">
        <v>44788</v>
      </c>
      <c r="B25" s="78"/>
      <c r="C25" s="78"/>
      <c r="D25" s="77">
        <v>44788</v>
      </c>
      <c r="E25" s="78"/>
      <c r="F25" s="78"/>
    </row>
    <row r="26" spans="1:6" ht="12.75">
      <c r="A26" s="78" t="s">
        <v>17</v>
      </c>
      <c r="B26" s="78"/>
      <c r="C26" s="78"/>
      <c r="D26" s="78" t="s">
        <v>18</v>
      </c>
      <c r="E26" s="78"/>
      <c r="F26" s="78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51" t="s">
        <v>34</v>
      </c>
      <c r="B28" s="51">
        <v>7.6</v>
      </c>
      <c r="C28" s="51">
        <f>ABS(9.1-B28)</f>
        <v>1.5</v>
      </c>
      <c r="D28" s="51" t="s">
        <v>49</v>
      </c>
      <c r="E28" s="51">
        <v>1.8</v>
      </c>
      <c r="F28" s="51">
        <f>ABS(1.9-E28)</f>
        <v>0.09999999999999987</v>
      </c>
    </row>
    <row r="29" spans="1:6" ht="15">
      <c r="A29" s="3" t="s">
        <v>32</v>
      </c>
      <c r="B29" s="3">
        <v>7.2</v>
      </c>
      <c r="C29" s="3">
        <f>ABS(9.1-B29)</f>
        <v>1.8999999999999995</v>
      </c>
      <c r="D29" s="41" t="s">
        <v>53</v>
      </c>
      <c r="E29" s="41">
        <v>2.2</v>
      </c>
      <c r="F29" s="53">
        <f>ABS(1.9-E29)</f>
        <v>0.30000000000000027</v>
      </c>
    </row>
    <row r="30" spans="1:6" ht="15">
      <c r="A30" s="3" t="s">
        <v>54</v>
      </c>
      <c r="B30" s="3">
        <v>6.4</v>
      </c>
      <c r="C30" s="3">
        <f>ABS(9.1-B30)</f>
        <v>2.6999999999999993</v>
      </c>
      <c r="D30" s="41" t="s">
        <v>52</v>
      </c>
      <c r="E30" s="41">
        <v>2.3</v>
      </c>
      <c r="F30" s="53">
        <f>ABS(1.9-E30)</f>
        <v>0.3999999999999999</v>
      </c>
    </row>
    <row r="31" spans="1:6" ht="15">
      <c r="A31" s="3" t="s">
        <v>50</v>
      </c>
      <c r="B31" s="3">
        <v>5.6</v>
      </c>
      <c r="C31" s="3">
        <f>ABS(9.1-B31)</f>
        <v>3.5</v>
      </c>
      <c r="D31" s="41" t="s">
        <v>50</v>
      </c>
      <c r="E31" s="49">
        <v>2.5</v>
      </c>
      <c r="F31" s="53">
        <f>ABS(1.9-E31)</f>
        <v>0.6000000000000001</v>
      </c>
    </row>
    <row r="32" spans="1:6" ht="15">
      <c r="A32" s="3" t="s">
        <v>30</v>
      </c>
      <c r="B32" s="3">
        <v>4.7</v>
      </c>
      <c r="C32" s="3">
        <f>ABS(9.1-B32)</f>
        <v>4.3999999999999995</v>
      </c>
      <c r="D32" s="41" t="s">
        <v>39</v>
      </c>
      <c r="E32" s="41">
        <v>1.1</v>
      </c>
      <c r="F32" s="53">
        <f>ABS(1.9-E32)</f>
        <v>0.7999999999999998</v>
      </c>
    </row>
    <row r="33" spans="1:6" ht="15">
      <c r="A33" s="3" t="s">
        <v>52</v>
      </c>
      <c r="B33" s="3">
        <v>2.9</v>
      </c>
      <c r="C33" s="3">
        <f>ABS(9.1-B33)</f>
        <v>6.199999999999999</v>
      </c>
      <c r="D33" s="41" t="s">
        <v>55</v>
      </c>
      <c r="E33" s="41">
        <v>0</v>
      </c>
      <c r="F33" s="53">
        <f>ABS(1.9-E33)</f>
        <v>1.9</v>
      </c>
    </row>
    <row r="34" spans="1:6" ht="15">
      <c r="A34" s="3" t="s">
        <v>51</v>
      </c>
      <c r="B34" s="3">
        <v>2.4</v>
      </c>
      <c r="C34" s="3">
        <f>ABS(9.1-B34)</f>
        <v>6.699999999999999</v>
      </c>
      <c r="D34" s="3" t="s">
        <v>56</v>
      </c>
      <c r="E34" s="41">
        <v>5.6</v>
      </c>
      <c r="F34" s="53">
        <f>ABS(1.9-E34)</f>
        <v>3.6999999999999997</v>
      </c>
    </row>
    <row r="35" spans="1:6" ht="15">
      <c r="A35" s="3" t="s">
        <v>39</v>
      </c>
      <c r="B35" s="3">
        <v>17.1</v>
      </c>
      <c r="C35" s="3">
        <f>ABS(9.1-B35)</f>
        <v>8.000000000000002</v>
      </c>
      <c r="D35" s="41" t="s">
        <v>51</v>
      </c>
      <c r="E35" s="41">
        <v>7.4</v>
      </c>
      <c r="F35" s="53">
        <f>ABS(1.9-E35)</f>
        <v>5.5</v>
      </c>
    </row>
    <row r="36" spans="1:6" ht="15">
      <c r="A36" s="3" t="s">
        <v>49</v>
      </c>
      <c r="B36" s="3">
        <v>17.2</v>
      </c>
      <c r="C36" s="3">
        <f>ABS(9.1-B36)</f>
        <v>8.1</v>
      </c>
      <c r="D36" s="49" t="s">
        <v>33</v>
      </c>
      <c r="E36" s="41">
        <v>8.3</v>
      </c>
      <c r="F36" s="53">
        <f>ABS(1.9-E36)</f>
        <v>6.4</v>
      </c>
    </row>
    <row r="37" spans="1:6" ht="15">
      <c r="A37" s="3" t="s">
        <v>56</v>
      </c>
      <c r="B37" s="3">
        <v>17.3</v>
      </c>
      <c r="C37" s="3">
        <f>ABS(9.1-B37)</f>
        <v>8.200000000000001</v>
      </c>
      <c r="D37" s="41" t="s">
        <v>54</v>
      </c>
      <c r="E37" s="53">
        <v>10.1</v>
      </c>
      <c r="F37" s="53">
        <f>ABS(1.9-E37)</f>
        <v>8.2</v>
      </c>
    </row>
    <row r="38" spans="1:6" ht="15">
      <c r="A38" s="3" t="s">
        <v>55</v>
      </c>
      <c r="B38" s="3">
        <v>0</v>
      </c>
      <c r="C38" s="3">
        <f>ABS(9.1-B38)</f>
        <v>9.1</v>
      </c>
      <c r="D38" s="49" t="s">
        <v>35</v>
      </c>
      <c r="E38" s="41">
        <v>12.7</v>
      </c>
      <c r="F38" s="53">
        <f>ABS(1.9-E38)</f>
        <v>10.799999999999999</v>
      </c>
    </row>
    <row r="39" spans="1:6" ht="15">
      <c r="A39" s="3" t="s">
        <v>53</v>
      </c>
      <c r="B39" s="3">
        <v>20</v>
      </c>
      <c r="C39" s="3">
        <f>ABS(9.1-B39)</f>
        <v>10.9</v>
      </c>
      <c r="D39" s="53" t="s">
        <v>32</v>
      </c>
      <c r="E39" s="48">
        <v>16.5</v>
      </c>
      <c r="F39" s="53">
        <f>ABS(1.9-E39)</f>
        <v>14.6</v>
      </c>
    </row>
    <row r="40" spans="1:6" ht="15">
      <c r="A40" s="3" t="s">
        <v>33</v>
      </c>
      <c r="B40" s="3">
        <v>35.2</v>
      </c>
      <c r="C40" s="3">
        <f>ABS(9.1-B40)</f>
        <v>26.1</v>
      </c>
      <c r="D40" s="53" t="s">
        <v>30</v>
      </c>
      <c r="E40" s="41">
        <v>17.4</v>
      </c>
      <c r="F40" s="53">
        <f>ABS(1.9-E40)</f>
        <v>15.499999999999998</v>
      </c>
    </row>
    <row r="41" spans="1:6" ht="15">
      <c r="A41" s="3" t="s">
        <v>35</v>
      </c>
      <c r="B41" s="3">
        <v>43.1</v>
      </c>
      <c r="C41" s="3">
        <f>ABS(9.1-B41)</f>
        <v>34</v>
      </c>
      <c r="D41" s="41" t="s">
        <v>34</v>
      </c>
      <c r="E41" s="48">
        <v>66</v>
      </c>
      <c r="F41" s="53">
        <f>ABS(1.9-E41)</f>
        <v>64.1</v>
      </c>
    </row>
    <row r="42" spans="1:6" ht="12.75">
      <c r="A42" s="86" t="s">
        <v>22</v>
      </c>
      <c r="B42" s="87"/>
      <c r="C42" s="87"/>
      <c r="D42" s="87"/>
      <c r="E42" s="87"/>
      <c r="F42" s="88"/>
    </row>
    <row r="43" spans="1:6" ht="12.75">
      <c r="A43" s="89" t="s">
        <v>24</v>
      </c>
      <c r="B43" s="90"/>
      <c r="C43" s="91"/>
      <c r="D43" s="89" t="s">
        <v>25</v>
      </c>
      <c r="E43" s="90"/>
      <c r="F43" s="91"/>
    </row>
    <row r="44" spans="1:6" ht="12.75">
      <c r="A44" s="92"/>
      <c r="B44" s="93"/>
      <c r="C44" s="94"/>
      <c r="D44" s="92"/>
      <c r="E44" s="93"/>
      <c r="F44" s="94"/>
    </row>
    <row r="45" spans="1:6" ht="12.75">
      <c r="A45" s="79" t="s">
        <v>58</v>
      </c>
      <c r="B45" s="80"/>
      <c r="C45" s="81"/>
      <c r="D45" s="85" t="s">
        <v>57</v>
      </c>
      <c r="E45" s="80"/>
      <c r="F45" s="81"/>
    </row>
    <row r="46" spans="1:6" ht="12.75">
      <c r="A46" s="82"/>
      <c r="B46" s="83"/>
      <c r="C46" s="84"/>
      <c r="D46" s="82"/>
      <c r="E46" s="83"/>
      <c r="F46" s="84"/>
    </row>
  </sheetData>
  <sheetProtection/>
  <mergeCells count="20"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2022-10-31T21:45:18Z</dcterms:modified>
  <cp:category/>
  <cp:version/>
  <cp:contentType/>
  <cp:contentStatus/>
</cp:coreProperties>
</file>